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an\Downloads\"/>
    </mc:Choice>
  </mc:AlternateContent>
  <xr:revisionPtr revIDLastSave="0" documentId="13_ncr:1_{41DB0E24-84D7-48B7-8CAF-9D0755032258}" xr6:coauthVersionLast="45" xr6:coauthVersionMax="45" xr10:uidLastSave="{00000000-0000-0000-0000-000000000000}"/>
  <bookViews>
    <workbookView xWindow="3465" yWindow="3465" windowWidth="21600" windowHeight="11835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ceníků'!$1:$1</definedName>
    <definedName name="_xlnm.Print_Titles" localSheetId="0">Rekapitulace!$1:$1</definedName>
    <definedName name="_xlnm.Print_Area" localSheetId="1">'Položky všech ceníků'!$A$1:$AC$139</definedName>
    <definedName name="_xlnm.Print_Area" localSheetId="0">Rekapitulace!$A$1:$AD$46</definedName>
  </definedNames>
  <calcPr calcId="181029" iterate="1"/>
</workbook>
</file>

<file path=xl/calcChain.xml><?xml version="1.0" encoding="utf-8"?>
<calcChain xmlns="http://schemas.openxmlformats.org/spreadsheetml/2006/main">
  <c r="Y101" i="2" l="1"/>
  <c r="Y137" i="2" l="1"/>
  <c r="W29" i="1" s="1"/>
  <c r="Y136" i="2"/>
  <c r="W28" i="1" s="1"/>
  <c r="Y135" i="2"/>
  <c r="W18" i="1" s="1"/>
  <c r="Y115" i="2"/>
  <c r="Y116" i="2"/>
  <c r="Y117" i="2"/>
  <c r="Y118" i="2"/>
  <c r="Y119" i="2"/>
  <c r="Y120" i="2"/>
  <c r="Y121" i="2"/>
  <c r="Y122" i="2"/>
  <c r="Y123" i="2"/>
  <c r="Y114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2" i="2"/>
  <c r="Y53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6" i="2"/>
  <c r="F128" i="2" l="1"/>
  <c r="W24" i="1" s="1"/>
  <c r="W25" i="1" s="1"/>
  <c r="W30" i="1"/>
  <c r="F46" i="2"/>
  <c r="W17" i="1" s="1"/>
  <c r="F107" i="2"/>
  <c r="W19" i="1" s="1"/>
  <c r="W20" i="1" s="1"/>
  <c r="W21" i="1" l="1"/>
  <c r="W32" i="1" s="1"/>
  <c r="J38" i="1" s="1"/>
  <c r="J35" i="1" l="1"/>
  <c r="O35" i="1" s="1"/>
  <c r="P38" i="1" s="1"/>
  <c r="Q35" i="1" l="1"/>
  <c r="Q38" i="1" s="1"/>
</calcChain>
</file>

<file path=xl/sharedStrings.xml><?xml version="1.0" encoding="utf-8"?>
<sst xmlns="http://schemas.openxmlformats.org/spreadsheetml/2006/main" count="433" uniqueCount="270">
  <si>
    <t>Zakázka číslo:</t>
  </si>
  <si>
    <t>20076</t>
  </si>
  <si>
    <t>Název:</t>
  </si>
  <si>
    <t>Výměna vzduchotechniky stravovacího provozu Domova důchodců Ústí nad Orlicí</t>
  </si>
  <si>
    <t/>
  </si>
  <si>
    <t>Elektroinstalace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</si>
  <si>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</si>
  <si>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</si>
  <si>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</si>
  <si>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</si>
  <si>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</si>
  <si>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</si>
  <si>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</si>
  <si>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</si>
  <si>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</si>
  <si>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</si>
  <si>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 xml:space="preserve">   Pomocné a stavební práce</t>
  </si>
  <si>
    <t>3.</t>
  </si>
  <si>
    <t>MATERIÁL</t>
  </si>
  <si>
    <t>4.</t>
  </si>
  <si>
    <t xml:space="preserve">   Podružný materiál 5,00%</t>
  </si>
  <si>
    <t>CELKEM URN</t>
  </si>
  <si>
    <t>B.</t>
  </si>
  <si>
    <t>HZS</t>
  </si>
  <si>
    <t>5.</t>
  </si>
  <si>
    <t>Hodinová zúčtovací sazba</t>
  </si>
  <si>
    <t>CELKEM HZS</t>
  </si>
  <si>
    <t>C.</t>
  </si>
  <si>
    <t>VEDLEJŠÍ ROZPOČTOVÉ NÁKLADY</t>
  </si>
  <si>
    <t>6.</t>
  </si>
  <si>
    <t>Cestovné, úklid pracoviště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</si>
  <si>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</si>
  <si>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</si>
  <si>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</si>
  <si>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</si>
  <si>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</si>
  <si>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</si>
  <si>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</si>
  <si>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 xml:space="preserve">Ve výkazu uvedené typy výrobku, značky, komponenty, výrobce, dodavatel a pod. dokumentují pouze požadavek na parametry, kvalitu a vlastnosti výrobku, který má být použit. Udávají tak minimální standardy, požadavané zadavatelem stavby. Může být použit jiný výrobek stejné nebo vyšší kvality.  </t>
  </si>
  <si>
    <t>vypracoval:</t>
  </si>
  <si>
    <t>Roman Hroděj</t>
  </si>
  <si>
    <t>e-mail:</t>
  </si>
  <si>
    <t>info@elektro-sychra.cz</t>
  </si>
  <si>
    <t>dne:</t>
  </si>
  <si>
    <t>27.7.2020</t>
  </si>
  <si>
    <t>Poř.č.</t>
  </si>
  <si>
    <t>Číslo pol.</t>
  </si>
  <si>
    <t>Cena/jedn. [Kč]</t>
  </si>
  <si>
    <t>Množství</t>
  </si>
  <si>
    <t>Jedn.</t>
  </si>
  <si>
    <t>Celkem [Kč]</t>
  </si>
  <si>
    <t>210010025</t>
  </si>
  <si>
    <t>trubka plastová ohebná instalační průměr 16mm (PU)</t>
  </si>
  <si>
    <t>30,00</t>
  </si>
  <si>
    <t>m</t>
  </si>
  <si>
    <t>210010026</t>
  </si>
  <si>
    <t>trubka plastová ohebná instalační průměr 23mm (PU)</t>
  </si>
  <si>
    <t>160,00</t>
  </si>
  <si>
    <t>210020305</t>
  </si>
  <si>
    <t>kabelový žlab MARS 125/50mm vč. víka a podpěrek</t>
  </si>
  <si>
    <t>25,00</t>
  </si>
  <si>
    <t>210100001</t>
  </si>
  <si>
    <t>ukončení vodiče v rozvaděči vč. zapojení a koncovky do 2.5mm2</t>
  </si>
  <si>
    <t>340,00</t>
  </si>
  <si>
    <t>ks</t>
  </si>
  <si>
    <t>210100002</t>
  </si>
  <si>
    <t>ukončení vodiče v rozvaděči vč. zapojení a koncovky do 6mm2</t>
  </si>
  <si>
    <t>20,00</t>
  </si>
  <si>
    <t>210100006</t>
  </si>
  <si>
    <t>ukončení vodiče v rozvaděči vč. zapojení a koncovky do 50mm2</t>
  </si>
  <si>
    <t>210110513</t>
  </si>
  <si>
    <t>vačkové spínače typu S 40 VP/VL 01/02</t>
  </si>
  <si>
    <t>1,00</t>
  </si>
  <si>
    <t>210111114</t>
  </si>
  <si>
    <t>zásuvka prům. CEE do 500V typ CZG 3243/3245 H/S/Z 3P+Z</t>
  </si>
  <si>
    <t>210120401</t>
  </si>
  <si>
    <t>jistič bez krytu (IJV-IJM-P0) do 25A</t>
  </si>
  <si>
    <t>210120451</t>
  </si>
  <si>
    <t>jistič 3-pólový bez krytu do 25A</t>
  </si>
  <si>
    <t>210120465</t>
  </si>
  <si>
    <t>jistič 3-pólový bez krytu do 63A</t>
  </si>
  <si>
    <t>210121011</t>
  </si>
  <si>
    <t>proudový chránič dvoupólový nn do 25A bez krytu</t>
  </si>
  <si>
    <t>210220001</t>
  </si>
  <si>
    <t>uzemnění na povrchu AIMgSI průměr 8mm bez nátěru</t>
  </si>
  <si>
    <t>38,00</t>
  </si>
  <si>
    <t>210220302</t>
  </si>
  <si>
    <t>svorky hromosvodové nad 2 šrouby -SJ</t>
  </si>
  <si>
    <t>3,00</t>
  </si>
  <si>
    <t>svorky hromosvodové nad 2 šrouby -SK</t>
  </si>
  <si>
    <t>210220452</t>
  </si>
  <si>
    <t>ochranné pospojování v prádelně apod. Cu 4-16mm2 (PU)</t>
  </si>
  <si>
    <t>8,00</t>
  </si>
  <si>
    <t>210800645</t>
  </si>
  <si>
    <t>CYA 4mm2 (H07V-K) zelenožlutý (PU)</t>
  </si>
  <si>
    <t>165,00</t>
  </si>
  <si>
    <t>210800649</t>
  </si>
  <si>
    <t>CYA 25mm2 (H07V-K) zelenožlutý (PU)</t>
  </si>
  <si>
    <t>210802430</t>
  </si>
  <si>
    <t>CGSG 5Cx6mm2 (H05RR-F 5G6) (VU)</t>
  </si>
  <si>
    <t>4,00</t>
  </si>
  <si>
    <t>210810041</t>
  </si>
  <si>
    <t>CYKY-CYKYm 2Ax1.5mm2 (CYKY 2O1.5) 750V (PU)</t>
  </si>
  <si>
    <t>120,00</t>
  </si>
  <si>
    <t>210810045</t>
  </si>
  <si>
    <t>CYKY-CYKYm 3Ax1.5mm2 (CYKY 3O1.5) 750V (PU)</t>
  </si>
  <si>
    <t>48,00</t>
  </si>
  <si>
    <t>CYKY-CYKYm 3Cx1.5mm2 (CYKY 3J1.5) 750V (PU)</t>
  </si>
  <si>
    <t>62,00</t>
  </si>
  <si>
    <t>210810049</t>
  </si>
  <si>
    <t>CYKY-CYKYm 4Bx1.5mm2 (CYKY 4J1.5) 750V (PU)</t>
  </si>
  <si>
    <t>66,00</t>
  </si>
  <si>
    <t>210810052</t>
  </si>
  <si>
    <t>CYKY-CYKYm 5Cx4mm2 (CYKY 4J6) 750V (PU)</t>
  </si>
  <si>
    <t>10,00</t>
  </si>
  <si>
    <t>CYKY-CYKYm 5Cx6mm2 (CYKY 4J6) 750V (PU)</t>
  </si>
  <si>
    <t>45,00</t>
  </si>
  <si>
    <t>210810055</t>
  </si>
  <si>
    <t>CYKY-CYKYm 5Cx1.5mm2 (CYKY 5J1.5) 750V (PU)</t>
  </si>
  <si>
    <t>210860221</t>
  </si>
  <si>
    <t>JYTY 2x1mm  s Al laminovanou folií (PU)</t>
  </si>
  <si>
    <t>226,00</t>
  </si>
  <si>
    <t>105,00</t>
  </si>
  <si>
    <t>210860222</t>
  </si>
  <si>
    <t>JYTY 4x1mm  s Al laminovanou folií (PU)</t>
  </si>
  <si>
    <t>35,00</t>
  </si>
  <si>
    <t>210860262</t>
  </si>
  <si>
    <t>JQTQ 4x0.8mm (PU)</t>
  </si>
  <si>
    <t>52,00</t>
  </si>
  <si>
    <t>216010332</t>
  </si>
  <si>
    <t>krabice instalační OBO A10</t>
  </si>
  <si>
    <t>6,00</t>
  </si>
  <si>
    <t>216201032</t>
  </si>
  <si>
    <t>LED svítidlo přisazené IP66</t>
  </si>
  <si>
    <t>9,00</t>
  </si>
  <si>
    <t>216220102</t>
  </si>
  <si>
    <t>svorkovnice EPS ekvipotencionální s krabicí</t>
  </si>
  <si>
    <t>2,00</t>
  </si>
  <si>
    <t>216220232</t>
  </si>
  <si>
    <t>jímací tyč od 4m výšky, na stojanu vč. izolačních tyčí - sestavení, instalace</t>
  </si>
  <si>
    <t>360190013</t>
  </si>
  <si>
    <t>montáž nástěnného rozvaděče typ VCS</t>
  </si>
  <si>
    <t>Celkem za ceník:</t>
  </si>
  <si>
    <t>Cena:</t>
  </si>
  <si>
    <t>Kč</t>
  </si>
  <si>
    <t>Materiály</t>
  </si>
  <si>
    <t>018208</t>
  </si>
  <si>
    <t>kabel YCYM 2x2x0,8</t>
  </si>
  <si>
    <t>02647</t>
  </si>
  <si>
    <t>SVORKA ZEMNICI ZS 16 BERNARD</t>
  </si>
  <si>
    <t>10.039.111</t>
  </si>
  <si>
    <t>Pásek Cu pro ZS16 (0,5m)</t>
  </si>
  <si>
    <t>KS</t>
  </si>
  <si>
    <t>10.056.069</t>
  </si>
  <si>
    <t>Šroub NS6 M6 napínací</t>
  </si>
  <si>
    <t>10.513.730</t>
  </si>
  <si>
    <t>Podložka PB19 gumová</t>
  </si>
  <si>
    <t>10.562.441</t>
  </si>
  <si>
    <t>Tyč ITJ 93 izolační pro jímací tyč 930mm</t>
  </si>
  <si>
    <t>10.562.459</t>
  </si>
  <si>
    <t>Držák DOHT na trubku</t>
  </si>
  <si>
    <t>10.562.461</t>
  </si>
  <si>
    <t>Držák DOHJK k jím.tyči s kloubem</t>
  </si>
  <si>
    <t>10.585.249</t>
  </si>
  <si>
    <t>Tyč JT 3,0 ALMgSi jímací</t>
  </si>
  <si>
    <t>10.593.931</t>
  </si>
  <si>
    <t>Objímka OJ</t>
  </si>
  <si>
    <t>10.681.247</t>
  </si>
  <si>
    <t>Lanko 3N pr.3mm nerez</t>
  </si>
  <si>
    <t>M</t>
  </si>
  <si>
    <t>10.681.279</t>
  </si>
  <si>
    <t>Očnice 3N</t>
  </si>
  <si>
    <t>10.936.663</t>
  </si>
  <si>
    <t>Svorka lanová pr.3mm</t>
  </si>
  <si>
    <t>1006316</t>
  </si>
  <si>
    <t>Oko kabelové příložkové 7585-10  50/10</t>
  </si>
  <si>
    <t>1006615</t>
  </si>
  <si>
    <t>Svorka SJ 01 FeZn k tyči jímací 18mm a vodiči 8-10mm</t>
  </si>
  <si>
    <t>1006623</t>
  </si>
  <si>
    <t>Svorka SK FeZn křížová</t>
  </si>
  <si>
    <t>1008514</t>
  </si>
  <si>
    <t>Kabel H05VV-F 2X1 bílá</t>
  </si>
  <si>
    <t>1009402</t>
  </si>
  <si>
    <t>Vodič CYA   4 H07V-K zeleno-žlutá</t>
  </si>
  <si>
    <t>1047448</t>
  </si>
  <si>
    <t xml:space="preserve">Svítidlo LED TUBE 150 2x 20W  IP66, nerez klipy, vč. 2x LED trubic 20W  4000K </t>
  </si>
  <si>
    <t>1062264</t>
  </si>
  <si>
    <t>SVORKA WAGO 2273-205 5x2,5 ZLUTA</t>
  </si>
  <si>
    <t>1104688</t>
  </si>
  <si>
    <t>Kabel H05VV-F 3G1 bílá</t>
  </si>
  <si>
    <t>1181247</t>
  </si>
  <si>
    <t>Jistič 1p C  13A 10kA LTN</t>
  </si>
  <si>
    <t>1181356</t>
  </si>
  <si>
    <t>Jistič 3p B  32A 10kA LTN</t>
  </si>
  <si>
    <t>1181372</t>
  </si>
  <si>
    <t>Jistič 3p C  20A 10kA LTN</t>
  </si>
  <si>
    <t>1211545</t>
  </si>
  <si>
    <t>Vodič CYA  25 H07V-K zeleno-žlutá kruh</t>
  </si>
  <si>
    <t>1245256</t>
  </si>
  <si>
    <t>Trubka ohebná 320N 21,2mm MONOFLEX 1416/1 světle šedá 100m</t>
  </si>
  <si>
    <t>125340</t>
  </si>
  <si>
    <t>kabel CGSG 5x6</t>
  </si>
  <si>
    <t>1257495</t>
  </si>
  <si>
    <t>Kabel CYKY-J  3x 1,5 buben</t>
  </si>
  <si>
    <t>1257850</t>
  </si>
  <si>
    <t>Kabel CYKY-O  2x 1,5 /100m</t>
  </si>
  <si>
    <t>1257856</t>
  </si>
  <si>
    <t>Kabel CYKY-O  3x 1,5 /100m</t>
  </si>
  <si>
    <t>1258031</t>
  </si>
  <si>
    <t>Kabel CYKY-J  5x 4 buben</t>
  </si>
  <si>
    <t>1258032</t>
  </si>
  <si>
    <t>Kabel CYKY-J  5x 6 buben</t>
  </si>
  <si>
    <t>1258046</t>
  </si>
  <si>
    <t>Kabel CYKY-J  5x 1,5 /100m</t>
  </si>
  <si>
    <t>1258086</t>
  </si>
  <si>
    <t>Kabel CYKY-J  4x 1,5 /100m</t>
  </si>
  <si>
    <t>1259098</t>
  </si>
  <si>
    <t>Kabel JYTY-O  2x1</t>
  </si>
  <si>
    <t>1479095</t>
  </si>
  <si>
    <t>Kabel JYTY-J  4x1</t>
  </si>
  <si>
    <t>1498245</t>
  </si>
  <si>
    <t xml:space="preserve">Chránič proudový 2p  25A  30mA  </t>
  </si>
  <si>
    <t>1534580</t>
  </si>
  <si>
    <t>Drát zemnící AlMgSi 8 měkký       1kg=7,40m</t>
  </si>
  <si>
    <t>KG</t>
  </si>
  <si>
    <t>1685875</t>
  </si>
  <si>
    <t>Trubka ohebná 750N FFKu-EM-F 20 šedá "Highspeed" /50m</t>
  </si>
  <si>
    <t>2032890</t>
  </si>
  <si>
    <t>Žlab kabelový NKZI 50x125x0,70 s integrovanou spojkou a 2m</t>
  </si>
  <si>
    <t>3039850</t>
  </si>
  <si>
    <t>Tyč spojovací TS</t>
  </si>
  <si>
    <t>4022079</t>
  </si>
  <si>
    <t>Spínač vačkový 40A-3f  0-1 IP65 p.o.</t>
  </si>
  <si>
    <t>7115266</t>
  </si>
  <si>
    <t>Víko kabelového žlabu V 125 ( 5151) /2m</t>
  </si>
  <si>
    <t>7202081</t>
  </si>
  <si>
    <t>Svorkovnice ekvipotenciální EPS 1 s krytem</t>
  </si>
  <si>
    <t>7413158</t>
  </si>
  <si>
    <t xml:space="preserve">Zásuvka vestavná-zapuštěná 32A 5P 400V IP44 </t>
  </si>
  <si>
    <t>7722464</t>
  </si>
  <si>
    <t>Podstavec betonový PB 19</t>
  </si>
  <si>
    <t>9046723</t>
  </si>
  <si>
    <t>Podpěra vedení na ploché střechy - dvoubodová PV21(f8 - 10mm)</t>
  </si>
  <si>
    <t>9131969</t>
  </si>
  <si>
    <t>Podstavec pro tyč jímací - trojnožka JP FeZn</t>
  </si>
  <si>
    <t>KOPOS KRABICE IP66</t>
  </si>
  <si>
    <t>KOPOS, č. KSK 100,  KRABICE, IP66 (8595568919144)</t>
  </si>
  <si>
    <t>Celkem za materiály:</t>
  </si>
  <si>
    <t>Práce v HZS</t>
  </si>
  <si>
    <t>Demontáž stávajícího zařízení</t>
  </si>
  <si>
    <t>hod.</t>
  </si>
  <si>
    <t>Koordinace profesí behěm stavby</t>
  </si>
  <si>
    <t>Napojení na stávající zařízení - osvětlení</t>
  </si>
  <si>
    <t>Revize elektro</t>
  </si>
  <si>
    <t xml:space="preserve">Stavební práce - průrazy, vysekání drážek, kapes </t>
  </si>
  <si>
    <t>Úprava stávajícího rozvaděče R11</t>
  </si>
  <si>
    <t>Zakreslení skutečného stavu</t>
  </si>
  <si>
    <t>Zapojení jednotlivých zařízení MaR</t>
  </si>
  <si>
    <t>Zapojení řídící jednotky MaR - VCR(dodávka VZT) + zprovoznění, odzkoušení</t>
  </si>
  <si>
    <t>Zkušební provoz</t>
  </si>
  <si>
    <t>Celkem za práci v HZS:</t>
  </si>
  <si>
    <t>C21M - Elektromontáže, MaR</t>
  </si>
  <si>
    <t>Vedlejší rozpočtové náklady</t>
  </si>
  <si>
    <t>Pomocné stavební práce</t>
  </si>
  <si>
    <t xml:space="preserve">Cestovné, úklid pracoviště </t>
  </si>
  <si>
    <t>Ekologická likvidace demontovaného zařízení</t>
  </si>
  <si>
    <t>kpl</t>
  </si>
  <si>
    <t>7.</t>
  </si>
  <si>
    <t>Ekologická likvidace</t>
  </si>
  <si>
    <t>Zásuvka dvojnásobná 16A/230V IP20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</si>
</sst>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5]#,##0.00;\-#,##0.00"/>
    <numFmt numFmtId="165" formatCode="[$-10405]#,##0;\-#,##0"/>
    <numFmt numFmtId="166" formatCode="#,##0.00\ &quot;Kč&quot;"/>
  </numFmts>
  <fonts count="10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9" fillId="0" borderId="0"/>
  </cellStyleXfs>
  <cellXfs count="55">
    <xf numFmtId="0" fontId="1" fillId="0" borderId="0" xfId="0" applyFont="1" applyFill="1" applyBorder="1"/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6" fillId="0" borderId="0" xfId="1" applyFont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8" fillId="0" borderId="7" xfId="1" applyFont="1" applyBorder="1" applyAlignment="1">
      <alignment horizontal="right" vertical="top" wrapText="1" readingOrder="1"/>
    </xf>
    <xf numFmtId="0" fontId="5" fillId="0" borderId="10" xfId="1" applyFont="1" applyBorder="1" applyAlignment="1">
      <alignment vertical="top" wrapText="1" readingOrder="1"/>
    </xf>
    <xf numFmtId="0" fontId="5" fillId="0" borderId="10" xfId="1" applyFont="1" applyBorder="1" applyAlignment="1">
      <alignment vertical="center" wrapText="1" readingOrder="1"/>
    </xf>
    <xf numFmtId="0" fontId="1" fillId="0" borderId="0" xfId="0" applyFont="1" applyFill="1" applyBorder="1"/>
    <xf numFmtId="0" fontId="6" fillId="0" borderId="0" xfId="1" applyFont="1" applyAlignment="1">
      <alignment vertical="top" wrapText="1" readingOrder="1"/>
    </xf>
    <xf numFmtId="166" fontId="8" fillId="0" borderId="7" xfId="1" applyNumberFormat="1" applyFont="1" applyBorder="1" applyAlignment="1">
      <alignment horizontal="right" vertical="top" wrapText="1" readingOrder="1"/>
    </xf>
    <xf numFmtId="166" fontId="1" fillId="0" borderId="0" xfId="0" applyNumberFormat="1" applyFont="1" applyFill="1" applyBorder="1"/>
    <xf numFmtId="166" fontId="8" fillId="0" borderId="0" xfId="1" applyNumberFormat="1" applyFont="1" applyAlignment="1">
      <alignment horizontal="right" vertical="top" wrapText="1" readingOrder="1"/>
    </xf>
    <xf numFmtId="0" fontId="5" fillId="0" borderId="0" xfId="1" applyFont="1" applyAlignment="1">
      <alignment horizontal="right" vertical="top" wrapText="1" readingOrder="1"/>
    </xf>
    <xf numFmtId="0" fontId="1" fillId="0" borderId="0" xfId="0" applyFont="1" applyFill="1" applyBorder="1"/>
    <xf numFmtId="0" fontId="5" fillId="0" borderId="0" xfId="1" applyFont="1" applyAlignment="1">
      <alignment vertical="top" wrapText="1" readingOrder="1"/>
    </xf>
    <xf numFmtId="0" fontId="6" fillId="0" borderId="0" xfId="1" applyFont="1" applyAlignment="1">
      <alignment horizontal="right" vertical="top" wrapText="1" readingOrder="1"/>
    </xf>
    <xf numFmtId="0" fontId="6" fillId="0" borderId="0" xfId="1" applyFont="1" applyAlignment="1">
      <alignment vertical="top" wrapText="1" readingOrder="1"/>
    </xf>
    <xf numFmtId="0" fontId="8" fillId="0" borderId="0" xfId="1" applyFont="1" applyAlignment="1">
      <alignment horizontal="right" vertical="top" wrapText="1" readingOrder="1"/>
    </xf>
    <xf numFmtId="166" fontId="8" fillId="0" borderId="0" xfId="1" applyNumberFormat="1" applyFont="1" applyAlignment="1">
      <alignment horizontal="right" vertical="top" wrapText="1" readingOrder="1"/>
    </xf>
    <xf numFmtId="166" fontId="1" fillId="0" borderId="0" xfId="0" applyNumberFormat="1" applyFont="1" applyFill="1" applyBorder="1"/>
    <xf numFmtId="0" fontId="6" fillId="0" borderId="0" xfId="1" applyFont="1" applyAlignment="1">
      <alignment horizontal="left" vertical="top" wrapText="1" readingOrder="1"/>
    </xf>
    <xf numFmtId="0" fontId="7" fillId="0" borderId="7" xfId="1" applyFont="1" applyBorder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8" fillId="0" borderId="7" xfId="1" applyFont="1" applyBorder="1" applyAlignment="1">
      <alignment horizontal="right" vertical="top" wrapText="1" readingOrder="1"/>
    </xf>
    <xf numFmtId="166" fontId="8" fillId="0" borderId="7" xfId="1" applyNumberFormat="1" applyFont="1" applyBorder="1" applyAlignment="1">
      <alignment horizontal="right" vertical="top" wrapText="1" readingOrder="1"/>
    </xf>
    <xf numFmtId="166" fontId="1" fillId="0" borderId="7" xfId="1" applyNumberFormat="1" applyFont="1" applyBorder="1" applyAlignment="1">
      <alignment vertical="top" wrapText="1"/>
    </xf>
    <xf numFmtId="0" fontId="5" fillId="0" borderId="9" xfId="1" applyFont="1" applyBorder="1" applyAlignment="1">
      <alignment horizontal="left" vertical="center" wrapText="1" readingOrder="1"/>
    </xf>
    <xf numFmtId="0" fontId="1" fillId="0" borderId="9" xfId="1" applyFont="1" applyBorder="1" applyAlignment="1">
      <alignment vertical="top" wrapText="1"/>
    </xf>
    <xf numFmtId="0" fontId="5" fillId="0" borderId="9" xfId="1" applyFont="1" applyBorder="1" applyAlignment="1">
      <alignment vertical="center" wrapText="1" readingOrder="1"/>
    </xf>
    <xf numFmtId="0" fontId="5" fillId="0" borderId="9" xfId="1" applyFont="1" applyBorder="1" applyAlignment="1">
      <alignment horizontal="right" vertical="center" wrapText="1" readingOrder="1"/>
    </xf>
    <xf numFmtId="0" fontId="5" fillId="0" borderId="0" xfId="1" applyFont="1" applyAlignment="1">
      <alignment horizontal="left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5" fillId="0" borderId="9" xfId="1" applyFont="1" applyBorder="1" applyAlignment="1">
      <alignment horizontal="right" vertical="top" wrapText="1" readingOrder="1"/>
    </xf>
    <xf numFmtId="0" fontId="5" fillId="0" borderId="9" xfId="1" applyFont="1" applyBorder="1" applyAlignment="1">
      <alignment vertical="top" wrapText="1" readingOrder="1"/>
    </xf>
    <xf numFmtId="0" fontId="2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3" fillId="2" borderId="0" xfId="1" applyFont="1" applyFill="1" applyAlignment="1">
      <alignment vertical="top" wrapText="1" readingOrder="1"/>
    </xf>
    <xf numFmtId="164" fontId="6" fillId="0" borderId="0" xfId="1" applyNumberFormat="1" applyFont="1" applyAlignment="1">
      <alignment horizontal="right" vertical="top" wrapText="1" readingOrder="1"/>
    </xf>
    <xf numFmtId="164" fontId="6" fillId="4" borderId="0" xfId="1" applyNumberFormat="1" applyFont="1" applyFill="1" applyAlignment="1">
      <alignment horizontal="right" vertical="top" wrapText="1" readingOrder="1"/>
    </xf>
    <xf numFmtId="0" fontId="1" fillId="4" borderId="0" xfId="0" applyFont="1" applyFill="1" applyBorder="1"/>
    <xf numFmtId="0" fontId="5" fillId="0" borderId="10" xfId="1" applyFont="1" applyBorder="1" applyAlignment="1">
      <alignment horizontal="right" vertical="center" wrapText="1" readingOrder="1"/>
    </xf>
    <xf numFmtId="0" fontId="1" fillId="0" borderId="10" xfId="1" applyFont="1" applyBorder="1" applyAlignment="1">
      <alignment vertical="top" wrapText="1"/>
    </xf>
    <xf numFmtId="0" fontId="5" fillId="0" borderId="10" xfId="1" applyFont="1" applyBorder="1" applyAlignment="1">
      <alignment vertical="center" wrapText="1" readingOrder="1"/>
    </xf>
    <xf numFmtId="165" fontId="6" fillId="0" borderId="0" xfId="1" applyNumberFormat="1" applyFont="1" applyAlignment="1">
      <alignment horizontal="right" vertical="top" wrapText="1" readingOrder="1"/>
    </xf>
    <xf numFmtId="0" fontId="5" fillId="0" borderId="10" xfId="1" applyFont="1" applyBorder="1" applyAlignment="1">
      <alignment horizontal="right" vertical="top" wrapText="1" readingOrder="1"/>
    </xf>
    <xf numFmtId="0" fontId="5" fillId="0" borderId="10" xfId="1" applyFont="1" applyBorder="1" applyAlignment="1">
      <alignment vertical="top" wrapText="1" readingOrder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46"/>
  <sheetViews>
    <sheetView showGridLines="0" tabSelected="1" zoomScaleNormal="100" zoomScaleSheetLayoutView="100" workbookViewId="0">
      <pane ySplit="1" topLeftCell="A2" activePane="bottomLeft" state="frozen"/>
      <selection pane="bottomLeft" activeCell="P38" sqref="P38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0.5703125" customWidth="1"/>
    <col min="7" max="7" width="1.42578125" customWidth="1"/>
    <col min="8" max="8" width="3.5703125" customWidth="1"/>
    <col min="9" max="9" width="0" hidden="1" customWidth="1"/>
    <col min="10" max="10" width="5.42578125" customWidth="1"/>
    <col min="11" max="11" width="8.5703125" customWidth="1"/>
    <col min="12" max="12" width="0.28515625" customWidth="1"/>
    <col min="13" max="13" width="1.42578125" customWidth="1"/>
    <col min="14" max="14" width="0.28515625" customWidth="1"/>
    <col min="15" max="15" width="0" hidden="1" customWidth="1"/>
    <col min="16" max="16" width="15.28515625" customWidth="1"/>
    <col min="17" max="17" width="15.7109375" customWidth="1"/>
    <col min="18" max="18" width="8.5703125" customWidth="1"/>
    <col min="19" max="19" width="3.28515625" customWidth="1"/>
    <col min="20" max="20" width="0.28515625" customWidth="1"/>
    <col min="21" max="21" width="9.85546875" customWidth="1"/>
    <col min="22" max="22" width="2.42578125" customWidth="1"/>
    <col min="23" max="23" width="6.85546875" customWidth="1"/>
    <col min="24" max="24" width="7.28515625" customWidth="1"/>
    <col min="25" max="25" width="0" hidden="1" customWidth="1"/>
    <col min="26" max="26" width="1.28515625" customWidth="1"/>
    <col min="27" max="28" width="0.5703125" customWidth="1"/>
    <col min="29" max="30" width="0" hidden="1" customWidth="1"/>
  </cols>
  <sheetData>
    <row r="1" spans="2:27" ht="0" hidden="1" customHeight="1" x14ac:dyDescent="0.25"/>
    <row r="2" spans="2:27" ht="2.8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2:27" ht="5.65" customHeight="1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4"/>
      <c r="AA3" s="5"/>
    </row>
    <row r="4" spans="2:27" ht="16.350000000000001" customHeight="1" x14ac:dyDescent="0.25">
      <c r="B4" s="6"/>
      <c r="C4" s="1"/>
      <c r="D4" s="1"/>
      <c r="E4" s="43" t="s">
        <v>0</v>
      </c>
      <c r="F4" s="44"/>
      <c r="G4" s="44"/>
      <c r="H4" s="44"/>
      <c r="I4" s="44"/>
      <c r="J4" s="44"/>
      <c r="K4" s="45" t="s">
        <v>1</v>
      </c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1"/>
      <c r="Z4" s="7"/>
      <c r="AA4" s="5"/>
    </row>
    <row r="5" spans="2:27" ht="16.350000000000001" customHeight="1" x14ac:dyDescent="0.25">
      <c r="B5" s="6"/>
      <c r="C5" s="1"/>
      <c r="D5" s="1"/>
      <c r="E5" s="43" t="s">
        <v>2</v>
      </c>
      <c r="F5" s="44"/>
      <c r="G5" s="44"/>
      <c r="H5" s="44"/>
      <c r="I5" s="44"/>
      <c r="J5" s="44"/>
      <c r="K5" s="45" t="s">
        <v>3</v>
      </c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1"/>
      <c r="Z5" s="7"/>
      <c r="AA5" s="5"/>
    </row>
    <row r="6" spans="2:27" ht="16.350000000000001" customHeight="1" x14ac:dyDescent="0.25">
      <c r="B6" s="6"/>
      <c r="C6" s="1"/>
      <c r="D6" s="1"/>
      <c r="E6" s="43" t="s">
        <v>4</v>
      </c>
      <c r="F6" s="44"/>
      <c r="G6" s="44"/>
      <c r="H6" s="44"/>
      <c r="I6" s="44"/>
      <c r="J6" s="44"/>
      <c r="K6" s="45" t="s">
        <v>5</v>
      </c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1"/>
      <c r="Z6" s="7"/>
      <c r="AA6" s="5"/>
    </row>
    <row r="7" spans="2:27" ht="2.85" customHeight="1" x14ac:dyDescent="0.25"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10"/>
      <c r="AA7" s="5"/>
    </row>
    <row r="8" spans="2:27" ht="0" hidden="1" customHeight="1" x14ac:dyDescent="0.2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2:27" ht="2.85" customHeight="1" x14ac:dyDescent="0.25">
      <c r="B9" s="1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2:27" ht="14.25" customHeight="1" x14ac:dyDescent="0.25"/>
    <row r="11" spans="2:27" ht="2.85" customHeight="1" x14ac:dyDescent="0.25"/>
    <row r="12" spans="2:27" ht="0" hidden="1" customHeight="1" x14ac:dyDescent="0.25"/>
    <row r="13" spans="2:27" ht="17.100000000000001" customHeight="1" x14ac:dyDescent="0.25">
      <c r="B13" s="40" t="s">
        <v>6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</row>
    <row r="14" spans="2:27" ht="2.85" customHeight="1" x14ac:dyDescent="0.25"/>
    <row r="15" spans="2:27" ht="11.45" customHeight="1" x14ac:dyDescent="0.25">
      <c r="B15" s="41" t="s">
        <v>7</v>
      </c>
      <c r="C15" s="36"/>
      <c r="D15" s="36"/>
      <c r="E15" s="36"/>
      <c r="F15" s="42" t="s">
        <v>8</v>
      </c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41"/>
      <c r="T15" s="36"/>
      <c r="U15" s="36"/>
      <c r="V15" s="36"/>
      <c r="W15" s="41" t="s">
        <v>10</v>
      </c>
      <c r="X15" s="36"/>
      <c r="Y15" s="36"/>
      <c r="Z15" s="36"/>
      <c r="AA15" s="36"/>
    </row>
    <row r="16" spans="2:27" ht="11.45" customHeight="1" x14ac:dyDescent="0.25">
      <c r="B16" s="39" t="s">
        <v>11</v>
      </c>
      <c r="C16" s="22"/>
      <c r="D16" s="22"/>
      <c r="E16" s="22"/>
      <c r="F16" s="23" t="s">
        <v>12</v>
      </c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1"/>
      <c r="T16" s="22"/>
      <c r="U16" s="22"/>
      <c r="V16" s="22"/>
      <c r="W16" s="21" t="s">
        <v>4</v>
      </c>
      <c r="X16" s="22"/>
      <c r="Y16" s="22"/>
      <c r="Z16" s="22"/>
      <c r="AA16" s="22"/>
    </row>
    <row r="17" spans="2:27" ht="11.25" customHeight="1" x14ac:dyDescent="0.25">
      <c r="B17" s="24" t="s">
        <v>13</v>
      </c>
      <c r="C17" s="22"/>
      <c r="D17" s="22"/>
      <c r="E17" s="22"/>
      <c r="F17" s="25" t="s">
        <v>14</v>
      </c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4"/>
      <c r="T17" s="22"/>
      <c r="U17" s="22"/>
      <c r="V17" s="22"/>
      <c r="W17" s="24">
        <f>SUM('Položky všech ceníků'!F46:I46)</f>
        <v>0</v>
      </c>
      <c r="X17" s="22"/>
      <c r="Y17" s="22"/>
      <c r="Z17" s="22"/>
      <c r="AA17" s="22"/>
    </row>
    <row r="18" spans="2:27" ht="11.45" customHeight="1" x14ac:dyDescent="0.25">
      <c r="B18" s="24" t="s">
        <v>15</v>
      </c>
      <c r="C18" s="22"/>
      <c r="D18" s="22"/>
      <c r="E18" s="22"/>
      <c r="F18" s="25" t="s">
        <v>16</v>
      </c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4"/>
      <c r="T18" s="22"/>
      <c r="U18" s="22"/>
      <c r="V18" s="22"/>
      <c r="W18" s="24">
        <f>SUM('Položky všech ceníků'!Y135:Z135)</f>
        <v>0</v>
      </c>
      <c r="X18" s="22"/>
      <c r="Y18" s="22"/>
      <c r="Z18" s="22"/>
      <c r="AA18" s="22"/>
    </row>
    <row r="19" spans="2:27" ht="11.45" customHeight="1" x14ac:dyDescent="0.25">
      <c r="B19" s="24" t="s">
        <v>17</v>
      </c>
      <c r="C19" s="22"/>
      <c r="D19" s="22"/>
      <c r="E19" s="22"/>
      <c r="F19" s="25" t="s">
        <v>18</v>
      </c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4"/>
      <c r="T19" s="22"/>
      <c r="U19" s="22"/>
      <c r="V19" s="22"/>
      <c r="W19" s="24">
        <f>SUM('Položky všech ceníků'!F107:I107)</f>
        <v>0</v>
      </c>
      <c r="X19" s="22"/>
      <c r="Y19" s="22"/>
      <c r="Z19" s="22"/>
      <c r="AA19" s="22"/>
    </row>
    <row r="20" spans="2:27" ht="11.45" customHeight="1" x14ac:dyDescent="0.25">
      <c r="B20" s="24" t="s">
        <v>19</v>
      </c>
      <c r="C20" s="22"/>
      <c r="D20" s="22"/>
      <c r="E20" s="22"/>
      <c r="F20" s="25" t="s">
        <v>20</v>
      </c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4"/>
      <c r="T20" s="22"/>
      <c r="U20" s="22"/>
      <c r="V20" s="22"/>
      <c r="W20" s="24">
        <f>W19*0.05</f>
        <v>0</v>
      </c>
      <c r="X20" s="22"/>
      <c r="Y20" s="22"/>
      <c r="Z20" s="22"/>
      <c r="AA20" s="22"/>
    </row>
    <row r="21" spans="2:27" ht="11.25" customHeight="1" x14ac:dyDescent="0.25">
      <c r="B21" s="39" t="s">
        <v>4</v>
      </c>
      <c r="C21" s="22"/>
      <c r="D21" s="22"/>
      <c r="E21" s="22"/>
      <c r="F21" s="23" t="s">
        <v>21</v>
      </c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1"/>
      <c r="T21" s="22"/>
      <c r="U21" s="22"/>
      <c r="V21" s="22"/>
      <c r="W21" s="21">
        <f>SUM(W17:AA20)</f>
        <v>0</v>
      </c>
      <c r="X21" s="22"/>
      <c r="Y21" s="22"/>
      <c r="Z21" s="22"/>
      <c r="AA21" s="22"/>
    </row>
    <row r="22" spans="2:27" ht="11.45" customHeight="1" x14ac:dyDescent="0.25">
      <c r="B22" s="24" t="s">
        <v>4</v>
      </c>
      <c r="C22" s="22"/>
      <c r="D22" s="22"/>
      <c r="E22" s="22"/>
      <c r="F22" s="25" t="s">
        <v>4</v>
      </c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4"/>
      <c r="T22" s="22"/>
      <c r="U22" s="22"/>
      <c r="V22" s="22"/>
      <c r="W22" s="24" t="s">
        <v>4</v>
      </c>
      <c r="X22" s="22"/>
      <c r="Y22" s="22"/>
      <c r="Z22" s="22"/>
      <c r="AA22" s="22"/>
    </row>
    <row r="23" spans="2:27" ht="11.45" customHeight="1" x14ac:dyDescent="0.25">
      <c r="B23" s="39" t="s">
        <v>22</v>
      </c>
      <c r="C23" s="22"/>
      <c r="D23" s="22"/>
      <c r="E23" s="22"/>
      <c r="F23" s="23" t="s">
        <v>23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1"/>
      <c r="T23" s="22"/>
      <c r="U23" s="22"/>
      <c r="V23" s="22"/>
      <c r="W23" s="21" t="s">
        <v>4</v>
      </c>
      <c r="X23" s="22"/>
      <c r="Y23" s="22"/>
      <c r="Z23" s="22"/>
      <c r="AA23" s="22"/>
    </row>
    <row r="24" spans="2:27" ht="11.45" customHeight="1" x14ac:dyDescent="0.25">
      <c r="B24" s="24" t="s">
        <v>24</v>
      </c>
      <c r="C24" s="22"/>
      <c r="D24" s="22"/>
      <c r="E24" s="22"/>
      <c r="F24" s="25" t="s">
        <v>25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4"/>
      <c r="T24" s="22"/>
      <c r="U24" s="22"/>
      <c r="V24" s="22"/>
      <c r="W24" s="24">
        <f>SUM('Položky všech ceníků'!F128:J128)</f>
        <v>0</v>
      </c>
      <c r="X24" s="22"/>
      <c r="Y24" s="22"/>
      <c r="Z24" s="22"/>
      <c r="AA24" s="22"/>
    </row>
    <row r="25" spans="2:27" ht="11.25" customHeight="1" x14ac:dyDescent="0.25">
      <c r="B25" s="39" t="s">
        <v>4</v>
      </c>
      <c r="C25" s="22"/>
      <c r="D25" s="22"/>
      <c r="E25" s="22"/>
      <c r="F25" s="23" t="s">
        <v>26</v>
      </c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1"/>
      <c r="T25" s="22"/>
      <c r="U25" s="22"/>
      <c r="V25" s="22"/>
      <c r="W25" s="21">
        <f>SUM(W24)</f>
        <v>0</v>
      </c>
      <c r="X25" s="22"/>
      <c r="Y25" s="22"/>
      <c r="Z25" s="22"/>
      <c r="AA25" s="22"/>
    </row>
    <row r="26" spans="2:27" ht="11.45" customHeight="1" x14ac:dyDescent="0.25">
      <c r="B26" s="24" t="s">
        <v>4</v>
      </c>
      <c r="C26" s="22"/>
      <c r="D26" s="22"/>
      <c r="E26" s="22"/>
      <c r="F26" s="25" t="s">
        <v>4</v>
      </c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4"/>
      <c r="T26" s="22"/>
      <c r="U26" s="22"/>
      <c r="V26" s="22"/>
      <c r="W26" s="24" t="s">
        <v>4</v>
      </c>
      <c r="X26" s="22"/>
      <c r="Y26" s="22"/>
      <c r="Z26" s="22"/>
      <c r="AA26" s="22"/>
    </row>
    <row r="27" spans="2:27" ht="11.45" customHeight="1" x14ac:dyDescent="0.25">
      <c r="B27" s="39" t="s">
        <v>27</v>
      </c>
      <c r="C27" s="22"/>
      <c r="D27" s="22"/>
      <c r="E27" s="22"/>
      <c r="F27" s="23" t="s">
        <v>28</v>
      </c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1"/>
      <c r="T27" s="22"/>
      <c r="U27" s="22"/>
      <c r="V27" s="22"/>
      <c r="W27" s="21" t="s">
        <v>4</v>
      </c>
      <c r="X27" s="22"/>
      <c r="Y27" s="22"/>
      <c r="Z27" s="22"/>
      <c r="AA27" s="22"/>
    </row>
    <row r="28" spans="2:27" ht="11.45" customHeight="1" x14ac:dyDescent="0.25">
      <c r="B28" s="24" t="s">
        <v>29</v>
      </c>
      <c r="C28" s="22"/>
      <c r="D28" s="22"/>
      <c r="E28" s="22"/>
      <c r="F28" s="25" t="s">
        <v>30</v>
      </c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4"/>
      <c r="T28" s="22"/>
      <c r="U28" s="22"/>
      <c r="V28" s="22"/>
      <c r="W28" s="24">
        <f>SUM('Položky všech ceníků'!Y136:Z136)</f>
        <v>0</v>
      </c>
      <c r="X28" s="22"/>
      <c r="Y28" s="22"/>
      <c r="Z28" s="22"/>
      <c r="AA28" s="22"/>
    </row>
    <row r="29" spans="2:27" ht="11.45" customHeight="1" x14ac:dyDescent="0.25">
      <c r="B29" s="24" t="s">
        <v>267</v>
      </c>
      <c r="C29" s="22"/>
      <c r="D29" s="22"/>
      <c r="E29" s="22"/>
      <c r="F29" s="25" t="s">
        <v>268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4"/>
      <c r="T29" s="22"/>
      <c r="U29" s="22"/>
      <c r="V29" s="22"/>
      <c r="W29" s="24">
        <f>SUM('Položky všech ceníků'!Y137:Z137)</f>
        <v>0</v>
      </c>
      <c r="X29" s="22"/>
      <c r="Y29" s="22"/>
      <c r="Z29" s="22"/>
      <c r="AA29" s="22"/>
    </row>
    <row r="30" spans="2:27" ht="11.45" customHeight="1" x14ac:dyDescent="0.25">
      <c r="B30" s="39" t="s">
        <v>4</v>
      </c>
      <c r="C30" s="22"/>
      <c r="D30" s="22"/>
      <c r="E30" s="22"/>
      <c r="F30" s="23" t="s">
        <v>31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1"/>
      <c r="T30" s="22"/>
      <c r="U30" s="22"/>
      <c r="V30" s="22"/>
      <c r="W30" s="21">
        <f>SUM(W28:AA29)</f>
        <v>0</v>
      </c>
      <c r="X30" s="22"/>
      <c r="Y30" s="22"/>
      <c r="Z30" s="22"/>
      <c r="AA30" s="22"/>
    </row>
    <row r="31" spans="2:27" ht="11.25" customHeight="1" x14ac:dyDescent="0.25">
      <c r="B31" s="24" t="s">
        <v>4</v>
      </c>
      <c r="C31" s="22"/>
      <c r="D31" s="22"/>
      <c r="E31" s="22"/>
      <c r="F31" s="25" t="s">
        <v>4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4"/>
      <c r="T31" s="22"/>
      <c r="U31" s="22"/>
      <c r="V31" s="22"/>
      <c r="W31" s="24" t="s">
        <v>4</v>
      </c>
      <c r="X31" s="22"/>
      <c r="Y31" s="22"/>
      <c r="Z31" s="22"/>
      <c r="AA31" s="22"/>
    </row>
    <row r="32" spans="2:27" ht="11.45" customHeight="1" x14ac:dyDescent="0.25">
      <c r="B32" s="35" t="s">
        <v>32</v>
      </c>
      <c r="C32" s="36"/>
      <c r="D32" s="36"/>
      <c r="E32" s="36"/>
      <c r="F32" s="37" t="s">
        <v>33</v>
      </c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8"/>
      <c r="T32" s="36"/>
      <c r="U32" s="36"/>
      <c r="V32" s="36"/>
      <c r="W32" s="38">
        <f>W21+W25+W30</f>
        <v>0</v>
      </c>
      <c r="X32" s="36"/>
      <c r="Y32" s="36"/>
      <c r="Z32" s="36"/>
      <c r="AA32" s="36"/>
    </row>
    <row r="33" spans="2:27" ht="14.1" customHeight="1" x14ac:dyDescent="0.25"/>
    <row r="34" spans="2:27" x14ac:dyDescent="0.25">
      <c r="B34" s="30" t="s">
        <v>4</v>
      </c>
      <c r="C34" s="31"/>
      <c r="D34" s="31"/>
      <c r="E34" s="31"/>
      <c r="F34" s="31"/>
      <c r="G34" s="31"/>
      <c r="H34" s="31"/>
      <c r="J34" s="32" t="s">
        <v>9</v>
      </c>
      <c r="K34" s="31"/>
      <c r="L34" s="31"/>
      <c r="M34" s="31"/>
      <c r="N34" s="31"/>
      <c r="O34" s="32" t="s">
        <v>34</v>
      </c>
      <c r="P34" s="31"/>
      <c r="Q34" s="13" t="s">
        <v>35</v>
      </c>
    </row>
    <row r="35" spans="2:27" x14ac:dyDescent="0.25">
      <c r="B35" s="32" t="s">
        <v>36</v>
      </c>
      <c r="C35" s="31"/>
      <c r="D35" s="31"/>
      <c r="E35" s="31"/>
      <c r="F35" s="31"/>
      <c r="G35" s="31"/>
      <c r="H35" s="31"/>
      <c r="I35" s="12"/>
      <c r="J35" s="33">
        <f>W32</f>
        <v>0</v>
      </c>
      <c r="K35" s="34"/>
      <c r="L35" s="34"/>
      <c r="M35" s="34"/>
      <c r="N35" s="34"/>
      <c r="O35" s="33">
        <f>J35*0.21</f>
        <v>0</v>
      </c>
      <c r="P35" s="34"/>
      <c r="Q35" s="18">
        <f>J35+O35</f>
        <v>0</v>
      </c>
    </row>
    <row r="36" spans="2:27" ht="0" hidden="1" customHeight="1" x14ac:dyDescent="0.25">
      <c r="J36" s="19"/>
      <c r="K36" s="19"/>
      <c r="L36" s="19"/>
      <c r="M36" s="19"/>
      <c r="N36" s="19"/>
      <c r="O36" s="19"/>
      <c r="P36" s="19"/>
      <c r="Q36" s="19"/>
    </row>
    <row r="37" spans="2:27" ht="3" customHeight="1" x14ac:dyDescent="0.25">
      <c r="J37" s="19"/>
      <c r="K37" s="19"/>
      <c r="L37" s="19"/>
      <c r="M37" s="19"/>
      <c r="N37" s="19"/>
      <c r="O37" s="19"/>
      <c r="P37" s="19"/>
      <c r="Q37" s="19"/>
    </row>
    <row r="38" spans="2:27" x14ac:dyDescent="0.25">
      <c r="B38" s="26" t="s">
        <v>37</v>
      </c>
      <c r="C38" s="22"/>
      <c r="D38" s="22"/>
      <c r="E38" s="22"/>
      <c r="F38" s="22"/>
      <c r="G38" s="22"/>
      <c r="H38" s="22"/>
      <c r="J38" s="27">
        <f>W32</f>
        <v>0</v>
      </c>
      <c r="K38" s="28"/>
      <c r="L38" s="28"/>
      <c r="M38" s="28"/>
      <c r="N38" s="28"/>
      <c r="O38" s="19"/>
      <c r="P38" s="20">
        <f>O35</f>
        <v>0</v>
      </c>
      <c r="Q38" s="20">
        <f>Q35</f>
        <v>0</v>
      </c>
    </row>
    <row r="39" spans="2:27" ht="5.65" customHeight="1" x14ac:dyDescent="0.25"/>
    <row r="40" spans="2:27" ht="2.85" customHeight="1" x14ac:dyDescent="0.25"/>
    <row r="41" spans="2:27" ht="0" hidden="1" customHeight="1" x14ac:dyDescent="0.25"/>
    <row r="42" spans="2:27" ht="44.25" customHeight="1" x14ac:dyDescent="0.25">
      <c r="B42" s="29" t="s">
        <v>38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</row>
    <row r="43" spans="2:27" ht="11.45" customHeight="1" x14ac:dyDescent="0.25"/>
    <row r="44" spans="2:27" ht="11.45" customHeight="1" x14ac:dyDescent="0.25">
      <c r="B44" s="21" t="s">
        <v>39</v>
      </c>
      <c r="C44" s="22"/>
      <c r="D44" s="22"/>
      <c r="E44" s="22"/>
      <c r="F44" s="22"/>
      <c r="G44" s="22"/>
      <c r="H44" s="23" t="s">
        <v>40</v>
      </c>
      <c r="I44" s="22"/>
      <c r="J44" s="22"/>
      <c r="K44" s="22"/>
      <c r="L44" s="22"/>
      <c r="M44" s="22"/>
    </row>
    <row r="45" spans="2:27" ht="11.45" customHeight="1" x14ac:dyDescent="0.25">
      <c r="B45" s="21" t="s">
        <v>41</v>
      </c>
      <c r="C45" s="22"/>
      <c r="D45" s="22"/>
      <c r="E45" s="22"/>
      <c r="F45" s="22"/>
      <c r="G45" s="22"/>
      <c r="H45" s="23" t="s">
        <v>42</v>
      </c>
      <c r="I45" s="22"/>
      <c r="J45" s="22"/>
      <c r="K45" s="22"/>
      <c r="L45" s="22"/>
      <c r="M45" s="22"/>
    </row>
    <row r="46" spans="2:27" ht="11.25" customHeight="1" x14ac:dyDescent="0.25">
      <c r="B46" s="21" t="s">
        <v>43</v>
      </c>
      <c r="C46" s="22"/>
      <c r="D46" s="22"/>
      <c r="E46" s="22"/>
      <c r="F46" s="22"/>
      <c r="G46" s="22"/>
      <c r="H46" s="23" t="s">
        <v>44</v>
      </c>
      <c r="I46" s="22"/>
      <c r="J46" s="22"/>
      <c r="K46" s="22"/>
      <c r="L46" s="22"/>
      <c r="M46" s="22"/>
    </row>
  </sheetData>
  <sheetProtection algorithmName="SHA-512" hashValue="TJSD3LRxHh1R7JFgQ8k0XgFqomb8vOolvBEnE8y+Pik00cs+qQbhbUcohyXZ5APGuJTkr0Apw0WIgHTO9oBW0A==" saltValue="8F/b48rRznJUGeRGGvtV5g==" spinCount="100000" sheet="1" objects="1" scenarios="1"/>
  <mergeCells count="94">
    <mergeCell ref="E4:J4"/>
    <mergeCell ref="K4:X4"/>
    <mergeCell ref="E5:J5"/>
    <mergeCell ref="K5:X5"/>
    <mergeCell ref="E6:J6"/>
    <mergeCell ref="K6:X6"/>
    <mergeCell ref="B13:AA13"/>
    <mergeCell ref="B15:E15"/>
    <mergeCell ref="F15:R15"/>
    <mergeCell ref="S15:V15"/>
    <mergeCell ref="W15:AA15"/>
    <mergeCell ref="B16:E16"/>
    <mergeCell ref="F16:R16"/>
    <mergeCell ref="S16:V16"/>
    <mergeCell ref="W16:AA16"/>
    <mergeCell ref="B17:E17"/>
    <mergeCell ref="F17:R17"/>
    <mergeCell ref="S17:V17"/>
    <mergeCell ref="W17:AA17"/>
    <mergeCell ref="B18:E18"/>
    <mergeCell ref="F18:R18"/>
    <mergeCell ref="S18:V18"/>
    <mergeCell ref="W18:AA18"/>
    <mergeCell ref="B19:E19"/>
    <mergeCell ref="F19:R19"/>
    <mergeCell ref="S19:V19"/>
    <mergeCell ref="W19:AA19"/>
    <mergeCell ref="B20:E20"/>
    <mergeCell ref="F20:R20"/>
    <mergeCell ref="S20:V20"/>
    <mergeCell ref="W20:AA20"/>
    <mergeCell ref="B21:E21"/>
    <mergeCell ref="F21:R21"/>
    <mergeCell ref="S21:V21"/>
    <mergeCell ref="W21:AA21"/>
    <mergeCell ref="B22:E22"/>
    <mergeCell ref="F22:R22"/>
    <mergeCell ref="S22:V22"/>
    <mergeCell ref="W22:AA22"/>
    <mergeCell ref="B23:E23"/>
    <mergeCell ref="F23:R23"/>
    <mergeCell ref="S23:V23"/>
    <mergeCell ref="W23:AA23"/>
    <mergeCell ref="B24:E24"/>
    <mergeCell ref="F24:R24"/>
    <mergeCell ref="S24:V24"/>
    <mergeCell ref="W24:AA24"/>
    <mergeCell ref="B25:E25"/>
    <mergeCell ref="F25:R25"/>
    <mergeCell ref="S25:V25"/>
    <mergeCell ref="W25:AA25"/>
    <mergeCell ref="B26:E26"/>
    <mergeCell ref="F26:R26"/>
    <mergeCell ref="S26:V26"/>
    <mergeCell ref="W26:AA26"/>
    <mergeCell ref="B27:E27"/>
    <mergeCell ref="F27:R27"/>
    <mergeCell ref="S27:V27"/>
    <mergeCell ref="W27:AA27"/>
    <mergeCell ref="B28:E28"/>
    <mergeCell ref="F28:R28"/>
    <mergeCell ref="S28:V28"/>
    <mergeCell ref="W28:AA28"/>
    <mergeCell ref="B30:E30"/>
    <mergeCell ref="F30:R30"/>
    <mergeCell ref="S30:V30"/>
    <mergeCell ref="W30:AA30"/>
    <mergeCell ref="S29:V29"/>
    <mergeCell ref="W29:AA29"/>
    <mergeCell ref="O35:P35"/>
    <mergeCell ref="B31:E31"/>
    <mergeCell ref="F31:R31"/>
    <mergeCell ref="S31:V31"/>
    <mergeCell ref="W31:AA31"/>
    <mergeCell ref="B32:E32"/>
    <mergeCell ref="F32:R32"/>
    <mergeCell ref="S32:V32"/>
    <mergeCell ref="W32:AA32"/>
    <mergeCell ref="B45:G45"/>
    <mergeCell ref="H45:M45"/>
    <mergeCell ref="B46:G46"/>
    <mergeCell ref="H46:M46"/>
    <mergeCell ref="B29:E29"/>
    <mergeCell ref="F29:R29"/>
    <mergeCell ref="B38:H38"/>
    <mergeCell ref="J38:N38"/>
    <mergeCell ref="B42:AA42"/>
    <mergeCell ref="B44:G44"/>
    <mergeCell ref="H44:M44"/>
    <mergeCell ref="B34:H34"/>
    <mergeCell ref="J34:N34"/>
    <mergeCell ref="O34:P34"/>
    <mergeCell ref="B35:H35"/>
    <mergeCell ref="J35:N35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Z137"/>
  <sheetViews>
    <sheetView showGridLines="0" view="pageBreakPreview" zoomScaleNormal="100" zoomScaleSheetLayoutView="100" workbookViewId="0">
      <pane ySplit="1" topLeftCell="A2" activePane="bottomLeft" state="frozen"/>
      <selection pane="bottomLeft" activeCell="B103" sqref="B103:Z103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5.7109375" customWidth="1"/>
    <col min="8" max="8" width="0" hidden="1" customWidth="1"/>
    <col min="9" max="9" width="1.5703125" customWidth="1"/>
    <col min="10" max="10" width="0.85546875" customWidth="1"/>
    <col min="11" max="11" width="0" hidden="1" customWidth="1"/>
    <col min="12" max="12" width="1.5703125" customWidth="1"/>
    <col min="13" max="13" width="9.28515625" customWidth="1"/>
    <col min="14" max="14" width="0.28515625" customWidth="1"/>
    <col min="15" max="15" width="2.140625" customWidth="1"/>
    <col min="16" max="16" width="7.140625" customWidth="1"/>
    <col min="17" max="17" width="0.85546875" customWidth="1"/>
    <col min="18" max="18" width="20.5703125" customWidth="1"/>
    <col min="19" max="19" width="13.7109375" customWidth="1"/>
    <col min="20" max="20" width="0.28515625" customWidth="1"/>
    <col min="21" max="21" width="1.28515625" customWidth="1"/>
    <col min="22" max="22" width="8.5703125" customWidth="1"/>
    <col min="23" max="23" width="0.42578125" customWidth="1"/>
    <col min="24" max="24" width="6.28515625" customWidth="1"/>
    <col min="25" max="25" width="2.5703125" customWidth="1"/>
    <col min="26" max="26" width="9.140625" customWidth="1"/>
    <col min="27" max="27" width="0.5703125" customWidth="1"/>
    <col min="28" max="29" width="0" hidden="1" customWidth="1"/>
  </cols>
  <sheetData>
    <row r="1" spans="2:26" ht="0" hidden="1" customHeight="1" x14ac:dyDescent="0.25"/>
    <row r="2" spans="2:26" ht="2.85" customHeight="1" x14ac:dyDescent="0.25"/>
    <row r="3" spans="2:26" ht="17.100000000000001" customHeight="1" x14ac:dyDescent="0.25">
      <c r="B3" s="40" t="s">
        <v>261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2:26" ht="2.85" customHeight="1" x14ac:dyDescent="0.25"/>
    <row r="5" spans="2:26" x14ac:dyDescent="0.25">
      <c r="B5" s="53" t="s">
        <v>45</v>
      </c>
      <c r="C5" s="50"/>
      <c r="D5" s="54" t="s">
        <v>46</v>
      </c>
      <c r="E5" s="50"/>
      <c r="F5" s="50"/>
      <c r="G5" s="50"/>
      <c r="H5" s="50"/>
      <c r="I5" s="50"/>
      <c r="J5" s="50"/>
      <c r="K5" s="50"/>
      <c r="L5" s="50"/>
      <c r="M5" s="54" t="s">
        <v>8</v>
      </c>
      <c r="N5" s="50"/>
      <c r="O5" s="50"/>
      <c r="P5" s="50"/>
      <c r="Q5" s="50"/>
      <c r="R5" s="50"/>
      <c r="S5" s="53" t="s">
        <v>47</v>
      </c>
      <c r="T5" s="50"/>
      <c r="U5" s="50"/>
      <c r="V5" s="53" t="s">
        <v>48</v>
      </c>
      <c r="W5" s="50"/>
      <c r="X5" s="14" t="s">
        <v>49</v>
      </c>
      <c r="Y5" s="53" t="s">
        <v>50</v>
      </c>
      <c r="Z5" s="50"/>
    </row>
    <row r="6" spans="2:26" ht="27.95" customHeight="1" x14ac:dyDescent="0.25">
      <c r="B6" s="24">
        <v>1</v>
      </c>
      <c r="C6" s="22"/>
      <c r="D6" s="25" t="s">
        <v>51</v>
      </c>
      <c r="E6" s="22"/>
      <c r="F6" s="22"/>
      <c r="G6" s="22"/>
      <c r="H6" s="22"/>
      <c r="I6" s="22"/>
      <c r="J6" s="22"/>
      <c r="K6" s="22"/>
      <c r="L6" s="22"/>
      <c r="M6" s="25" t="s">
        <v>52</v>
      </c>
      <c r="N6" s="22"/>
      <c r="O6" s="22"/>
      <c r="P6" s="22"/>
      <c r="Q6" s="22"/>
      <c r="R6" s="22"/>
      <c r="S6" s="47">
        <v>0</v>
      </c>
      <c r="T6" s="48"/>
      <c r="U6" s="48"/>
      <c r="V6" s="24" t="s">
        <v>53</v>
      </c>
      <c r="W6" s="22"/>
      <c r="X6" s="11" t="s">
        <v>54</v>
      </c>
      <c r="Y6" s="46">
        <f>S6*V6</f>
        <v>0</v>
      </c>
      <c r="Z6" s="22"/>
    </row>
    <row r="7" spans="2:26" ht="27.95" customHeight="1" x14ac:dyDescent="0.25">
      <c r="B7" s="24">
        <v>2</v>
      </c>
      <c r="C7" s="22"/>
      <c r="D7" s="25" t="s">
        <v>55</v>
      </c>
      <c r="E7" s="22"/>
      <c r="F7" s="22"/>
      <c r="G7" s="22"/>
      <c r="H7" s="22"/>
      <c r="I7" s="22"/>
      <c r="J7" s="22"/>
      <c r="K7" s="22"/>
      <c r="L7" s="22"/>
      <c r="M7" s="25" t="s">
        <v>56</v>
      </c>
      <c r="N7" s="22"/>
      <c r="O7" s="22"/>
      <c r="P7" s="22"/>
      <c r="Q7" s="22"/>
      <c r="R7" s="22"/>
      <c r="S7" s="47">
        <v>0</v>
      </c>
      <c r="T7" s="48"/>
      <c r="U7" s="48"/>
      <c r="V7" s="24" t="s">
        <v>57</v>
      </c>
      <c r="W7" s="22"/>
      <c r="X7" s="11" t="s">
        <v>54</v>
      </c>
      <c r="Y7" s="46">
        <f t="shared" ref="Y7:Y41" si="0">S7*V7</f>
        <v>0</v>
      </c>
      <c r="Z7" s="22"/>
    </row>
    <row r="8" spans="2:26" ht="27.95" customHeight="1" x14ac:dyDescent="0.25">
      <c r="B8" s="24">
        <v>3</v>
      </c>
      <c r="C8" s="22"/>
      <c r="D8" s="25" t="s">
        <v>58</v>
      </c>
      <c r="E8" s="22"/>
      <c r="F8" s="22"/>
      <c r="G8" s="22"/>
      <c r="H8" s="22"/>
      <c r="I8" s="22"/>
      <c r="J8" s="22"/>
      <c r="K8" s="22"/>
      <c r="L8" s="22"/>
      <c r="M8" s="25" t="s">
        <v>59</v>
      </c>
      <c r="N8" s="22"/>
      <c r="O8" s="22"/>
      <c r="P8" s="22"/>
      <c r="Q8" s="22"/>
      <c r="R8" s="22"/>
      <c r="S8" s="47">
        <v>0</v>
      </c>
      <c r="T8" s="48"/>
      <c r="U8" s="48"/>
      <c r="V8" s="24" t="s">
        <v>60</v>
      </c>
      <c r="W8" s="22"/>
      <c r="X8" s="11" t="s">
        <v>54</v>
      </c>
      <c r="Y8" s="46">
        <f t="shared" si="0"/>
        <v>0</v>
      </c>
      <c r="Z8" s="22"/>
    </row>
    <row r="9" spans="2:26" ht="27.95" customHeight="1" x14ac:dyDescent="0.25">
      <c r="B9" s="24">
        <v>4</v>
      </c>
      <c r="C9" s="22"/>
      <c r="D9" s="25" t="s">
        <v>61</v>
      </c>
      <c r="E9" s="22"/>
      <c r="F9" s="22"/>
      <c r="G9" s="22"/>
      <c r="H9" s="22"/>
      <c r="I9" s="22"/>
      <c r="J9" s="22"/>
      <c r="K9" s="22"/>
      <c r="L9" s="22"/>
      <c r="M9" s="25" t="s">
        <v>62</v>
      </c>
      <c r="N9" s="22"/>
      <c r="O9" s="22"/>
      <c r="P9" s="22"/>
      <c r="Q9" s="22"/>
      <c r="R9" s="22"/>
      <c r="S9" s="47">
        <v>0</v>
      </c>
      <c r="T9" s="48"/>
      <c r="U9" s="48"/>
      <c r="V9" s="24" t="s">
        <v>63</v>
      </c>
      <c r="W9" s="22"/>
      <c r="X9" s="11" t="s">
        <v>64</v>
      </c>
      <c r="Y9" s="46">
        <f t="shared" si="0"/>
        <v>0</v>
      </c>
      <c r="Z9" s="22"/>
    </row>
    <row r="10" spans="2:26" ht="27.95" customHeight="1" x14ac:dyDescent="0.25">
      <c r="B10" s="24">
        <v>5</v>
      </c>
      <c r="C10" s="22"/>
      <c r="D10" s="25" t="s">
        <v>65</v>
      </c>
      <c r="E10" s="22"/>
      <c r="F10" s="22"/>
      <c r="G10" s="22"/>
      <c r="H10" s="22"/>
      <c r="I10" s="22"/>
      <c r="J10" s="22"/>
      <c r="K10" s="22"/>
      <c r="L10" s="22"/>
      <c r="M10" s="25" t="s">
        <v>66</v>
      </c>
      <c r="N10" s="22"/>
      <c r="O10" s="22"/>
      <c r="P10" s="22"/>
      <c r="Q10" s="22"/>
      <c r="R10" s="22"/>
      <c r="S10" s="47">
        <v>0</v>
      </c>
      <c r="T10" s="48"/>
      <c r="U10" s="48"/>
      <c r="V10" s="24" t="s">
        <v>67</v>
      </c>
      <c r="W10" s="22"/>
      <c r="X10" s="11" t="s">
        <v>64</v>
      </c>
      <c r="Y10" s="46">
        <f t="shared" si="0"/>
        <v>0</v>
      </c>
      <c r="Z10" s="22"/>
    </row>
    <row r="11" spans="2:26" ht="27.95" customHeight="1" x14ac:dyDescent="0.25">
      <c r="B11" s="24">
        <v>6</v>
      </c>
      <c r="C11" s="22"/>
      <c r="D11" s="25" t="s">
        <v>68</v>
      </c>
      <c r="E11" s="22"/>
      <c r="F11" s="22"/>
      <c r="G11" s="22"/>
      <c r="H11" s="22"/>
      <c r="I11" s="22"/>
      <c r="J11" s="22"/>
      <c r="K11" s="22"/>
      <c r="L11" s="22"/>
      <c r="M11" s="25" t="s">
        <v>69</v>
      </c>
      <c r="N11" s="22"/>
      <c r="O11" s="22"/>
      <c r="P11" s="22"/>
      <c r="Q11" s="22"/>
      <c r="R11" s="22"/>
      <c r="S11" s="47">
        <v>0</v>
      </c>
      <c r="T11" s="48"/>
      <c r="U11" s="48"/>
      <c r="V11" s="24" t="s">
        <v>53</v>
      </c>
      <c r="W11" s="22"/>
      <c r="X11" s="11" t="s">
        <v>64</v>
      </c>
      <c r="Y11" s="46">
        <f t="shared" si="0"/>
        <v>0</v>
      </c>
      <c r="Z11" s="22"/>
    </row>
    <row r="12" spans="2:26" ht="27.95" customHeight="1" x14ac:dyDescent="0.25">
      <c r="B12" s="24">
        <v>7</v>
      </c>
      <c r="C12" s="22"/>
      <c r="D12" s="25" t="s">
        <v>70</v>
      </c>
      <c r="E12" s="22"/>
      <c r="F12" s="22"/>
      <c r="G12" s="22"/>
      <c r="H12" s="22"/>
      <c r="I12" s="22"/>
      <c r="J12" s="22"/>
      <c r="K12" s="22"/>
      <c r="L12" s="22"/>
      <c r="M12" s="25" t="s">
        <v>71</v>
      </c>
      <c r="N12" s="22"/>
      <c r="O12" s="22"/>
      <c r="P12" s="22"/>
      <c r="Q12" s="22"/>
      <c r="R12" s="22"/>
      <c r="S12" s="47">
        <v>0</v>
      </c>
      <c r="T12" s="48"/>
      <c r="U12" s="48"/>
      <c r="V12" s="24" t="s">
        <v>72</v>
      </c>
      <c r="W12" s="22"/>
      <c r="X12" s="11" t="s">
        <v>64</v>
      </c>
      <c r="Y12" s="46">
        <f t="shared" si="0"/>
        <v>0</v>
      </c>
      <c r="Z12" s="22"/>
    </row>
    <row r="13" spans="2:26" ht="27.95" customHeight="1" x14ac:dyDescent="0.25">
      <c r="B13" s="24">
        <v>8</v>
      </c>
      <c r="C13" s="22"/>
      <c r="D13" s="25" t="s">
        <v>73</v>
      </c>
      <c r="E13" s="22"/>
      <c r="F13" s="22"/>
      <c r="G13" s="22"/>
      <c r="H13" s="22"/>
      <c r="I13" s="22"/>
      <c r="J13" s="22"/>
      <c r="K13" s="22"/>
      <c r="L13" s="22"/>
      <c r="M13" s="25" t="s">
        <v>74</v>
      </c>
      <c r="N13" s="22"/>
      <c r="O13" s="22"/>
      <c r="P13" s="22"/>
      <c r="Q13" s="22"/>
      <c r="R13" s="22"/>
      <c r="S13" s="47">
        <v>0</v>
      </c>
      <c r="T13" s="48"/>
      <c r="U13" s="48"/>
      <c r="V13" s="24" t="s">
        <v>72</v>
      </c>
      <c r="W13" s="22"/>
      <c r="X13" s="11" t="s">
        <v>64</v>
      </c>
      <c r="Y13" s="46">
        <f t="shared" si="0"/>
        <v>0</v>
      </c>
      <c r="Z13" s="22"/>
    </row>
    <row r="14" spans="2:26" ht="27.95" customHeight="1" x14ac:dyDescent="0.25">
      <c r="B14" s="24">
        <v>9</v>
      </c>
      <c r="C14" s="22"/>
      <c r="D14" s="25" t="s">
        <v>75</v>
      </c>
      <c r="E14" s="22"/>
      <c r="F14" s="22"/>
      <c r="G14" s="22"/>
      <c r="H14" s="22"/>
      <c r="I14" s="22"/>
      <c r="J14" s="22"/>
      <c r="K14" s="22"/>
      <c r="L14" s="22"/>
      <c r="M14" s="25" t="s">
        <v>76</v>
      </c>
      <c r="N14" s="22"/>
      <c r="O14" s="22"/>
      <c r="P14" s="22"/>
      <c r="Q14" s="22"/>
      <c r="R14" s="22"/>
      <c r="S14" s="47">
        <v>0</v>
      </c>
      <c r="T14" s="48"/>
      <c r="U14" s="48"/>
      <c r="V14" s="24" t="s">
        <v>72</v>
      </c>
      <c r="W14" s="22"/>
      <c r="X14" s="11" t="s">
        <v>64</v>
      </c>
      <c r="Y14" s="46">
        <f t="shared" si="0"/>
        <v>0</v>
      </c>
      <c r="Z14" s="22"/>
    </row>
    <row r="15" spans="2:26" ht="27.95" customHeight="1" x14ac:dyDescent="0.25">
      <c r="B15" s="24">
        <v>10</v>
      </c>
      <c r="C15" s="22"/>
      <c r="D15" s="25" t="s">
        <v>77</v>
      </c>
      <c r="E15" s="22"/>
      <c r="F15" s="22"/>
      <c r="G15" s="22"/>
      <c r="H15" s="22"/>
      <c r="I15" s="22"/>
      <c r="J15" s="22"/>
      <c r="K15" s="22"/>
      <c r="L15" s="22"/>
      <c r="M15" s="25" t="s">
        <v>78</v>
      </c>
      <c r="N15" s="22"/>
      <c r="O15" s="22"/>
      <c r="P15" s="22"/>
      <c r="Q15" s="22"/>
      <c r="R15" s="22"/>
      <c r="S15" s="47">
        <v>0</v>
      </c>
      <c r="T15" s="48"/>
      <c r="U15" s="48"/>
      <c r="V15" s="24" t="s">
        <v>72</v>
      </c>
      <c r="W15" s="22"/>
      <c r="X15" s="11" t="s">
        <v>64</v>
      </c>
      <c r="Y15" s="46">
        <f t="shared" si="0"/>
        <v>0</v>
      </c>
      <c r="Z15" s="22"/>
    </row>
    <row r="16" spans="2:26" ht="27.95" customHeight="1" x14ac:dyDescent="0.25">
      <c r="B16" s="24">
        <v>11</v>
      </c>
      <c r="C16" s="22"/>
      <c r="D16" s="25" t="s">
        <v>79</v>
      </c>
      <c r="E16" s="22"/>
      <c r="F16" s="22"/>
      <c r="G16" s="22"/>
      <c r="H16" s="22"/>
      <c r="I16" s="22"/>
      <c r="J16" s="22"/>
      <c r="K16" s="22"/>
      <c r="L16" s="22"/>
      <c r="M16" s="25" t="s">
        <v>80</v>
      </c>
      <c r="N16" s="22"/>
      <c r="O16" s="22"/>
      <c r="P16" s="22"/>
      <c r="Q16" s="22"/>
      <c r="R16" s="22"/>
      <c r="S16" s="47">
        <v>0</v>
      </c>
      <c r="T16" s="48"/>
      <c r="U16" s="48"/>
      <c r="V16" s="24" t="s">
        <v>72</v>
      </c>
      <c r="W16" s="22"/>
      <c r="X16" s="11" t="s">
        <v>64</v>
      </c>
      <c r="Y16" s="46">
        <f t="shared" si="0"/>
        <v>0</v>
      </c>
      <c r="Z16" s="22"/>
    </row>
    <row r="17" spans="2:26" ht="27.95" customHeight="1" x14ac:dyDescent="0.25">
      <c r="B17" s="24">
        <v>12</v>
      </c>
      <c r="C17" s="22"/>
      <c r="D17" s="25" t="s">
        <v>81</v>
      </c>
      <c r="E17" s="22"/>
      <c r="F17" s="22"/>
      <c r="G17" s="22"/>
      <c r="H17" s="22"/>
      <c r="I17" s="22"/>
      <c r="J17" s="22"/>
      <c r="K17" s="22"/>
      <c r="L17" s="22"/>
      <c r="M17" s="25" t="s">
        <v>82</v>
      </c>
      <c r="N17" s="22"/>
      <c r="O17" s="22"/>
      <c r="P17" s="22"/>
      <c r="Q17" s="22"/>
      <c r="R17" s="22"/>
      <c r="S17" s="47">
        <v>0</v>
      </c>
      <c r="T17" s="48"/>
      <c r="U17" s="48"/>
      <c r="V17" s="24" t="s">
        <v>72</v>
      </c>
      <c r="W17" s="22"/>
      <c r="X17" s="11" t="s">
        <v>64</v>
      </c>
      <c r="Y17" s="46">
        <f t="shared" si="0"/>
        <v>0</v>
      </c>
      <c r="Z17" s="22"/>
    </row>
    <row r="18" spans="2:26" ht="27.95" customHeight="1" x14ac:dyDescent="0.25">
      <c r="B18" s="24">
        <v>13</v>
      </c>
      <c r="C18" s="22"/>
      <c r="D18" s="25" t="s">
        <v>83</v>
      </c>
      <c r="E18" s="22"/>
      <c r="F18" s="22"/>
      <c r="G18" s="22"/>
      <c r="H18" s="22"/>
      <c r="I18" s="22"/>
      <c r="J18" s="22"/>
      <c r="K18" s="22"/>
      <c r="L18" s="22"/>
      <c r="M18" s="25" t="s">
        <v>84</v>
      </c>
      <c r="N18" s="22"/>
      <c r="O18" s="22"/>
      <c r="P18" s="22"/>
      <c r="Q18" s="22"/>
      <c r="R18" s="22"/>
      <c r="S18" s="47">
        <v>0</v>
      </c>
      <c r="T18" s="48"/>
      <c r="U18" s="48"/>
      <c r="V18" s="24" t="s">
        <v>85</v>
      </c>
      <c r="W18" s="22"/>
      <c r="X18" s="11" t="s">
        <v>54</v>
      </c>
      <c r="Y18" s="46">
        <f t="shared" si="0"/>
        <v>0</v>
      </c>
      <c r="Z18" s="22"/>
    </row>
    <row r="19" spans="2:26" ht="27.95" customHeight="1" x14ac:dyDescent="0.25">
      <c r="B19" s="24">
        <v>14</v>
      </c>
      <c r="C19" s="22"/>
      <c r="D19" s="25" t="s">
        <v>86</v>
      </c>
      <c r="E19" s="22"/>
      <c r="F19" s="22"/>
      <c r="G19" s="22"/>
      <c r="H19" s="22"/>
      <c r="I19" s="22"/>
      <c r="J19" s="22"/>
      <c r="K19" s="22"/>
      <c r="L19" s="22"/>
      <c r="M19" s="25" t="s">
        <v>87</v>
      </c>
      <c r="N19" s="22"/>
      <c r="O19" s="22"/>
      <c r="P19" s="22"/>
      <c r="Q19" s="22"/>
      <c r="R19" s="22"/>
      <c r="S19" s="47">
        <v>0</v>
      </c>
      <c r="T19" s="48"/>
      <c r="U19" s="48"/>
      <c r="V19" s="24" t="s">
        <v>88</v>
      </c>
      <c r="W19" s="22"/>
      <c r="X19" s="11" t="s">
        <v>64</v>
      </c>
      <c r="Y19" s="46">
        <f t="shared" si="0"/>
        <v>0</v>
      </c>
      <c r="Z19" s="22"/>
    </row>
    <row r="20" spans="2:26" ht="27.95" customHeight="1" x14ac:dyDescent="0.25">
      <c r="B20" s="24">
        <v>15</v>
      </c>
      <c r="C20" s="22"/>
      <c r="D20" s="25" t="s">
        <v>86</v>
      </c>
      <c r="E20" s="22"/>
      <c r="F20" s="22"/>
      <c r="G20" s="22"/>
      <c r="H20" s="22"/>
      <c r="I20" s="22"/>
      <c r="J20" s="22"/>
      <c r="K20" s="22"/>
      <c r="L20" s="22"/>
      <c r="M20" s="25" t="s">
        <v>89</v>
      </c>
      <c r="N20" s="22"/>
      <c r="O20" s="22"/>
      <c r="P20" s="22"/>
      <c r="Q20" s="22"/>
      <c r="R20" s="22"/>
      <c r="S20" s="47">
        <v>0</v>
      </c>
      <c r="T20" s="48"/>
      <c r="U20" s="48"/>
      <c r="V20" s="24" t="s">
        <v>88</v>
      </c>
      <c r="W20" s="22"/>
      <c r="X20" s="11" t="s">
        <v>64</v>
      </c>
      <c r="Y20" s="46">
        <f t="shared" si="0"/>
        <v>0</v>
      </c>
      <c r="Z20" s="22"/>
    </row>
    <row r="21" spans="2:26" ht="27.95" customHeight="1" x14ac:dyDescent="0.25">
      <c r="B21" s="24">
        <v>16</v>
      </c>
      <c r="C21" s="22"/>
      <c r="D21" s="25" t="s">
        <v>90</v>
      </c>
      <c r="E21" s="22"/>
      <c r="F21" s="22"/>
      <c r="G21" s="22"/>
      <c r="H21" s="22"/>
      <c r="I21" s="22"/>
      <c r="J21" s="22"/>
      <c r="K21" s="22"/>
      <c r="L21" s="22"/>
      <c r="M21" s="25" t="s">
        <v>91</v>
      </c>
      <c r="N21" s="22"/>
      <c r="O21" s="22"/>
      <c r="P21" s="22"/>
      <c r="Q21" s="22"/>
      <c r="R21" s="22"/>
      <c r="S21" s="47">
        <v>0</v>
      </c>
      <c r="T21" s="48"/>
      <c r="U21" s="48"/>
      <c r="V21" s="24" t="s">
        <v>92</v>
      </c>
      <c r="W21" s="22"/>
      <c r="X21" s="11" t="s">
        <v>54</v>
      </c>
      <c r="Y21" s="46">
        <f t="shared" si="0"/>
        <v>0</v>
      </c>
      <c r="Z21" s="22"/>
    </row>
    <row r="22" spans="2:26" ht="27.95" customHeight="1" x14ac:dyDescent="0.25">
      <c r="B22" s="24">
        <v>17</v>
      </c>
      <c r="C22" s="22"/>
      <c r="D22" s="25" t="s">
        <v>93</v>
      </c>
      <c r="E22" s="22"/>
      <c r="F22" s="22"/>
      <c r="G22" s="22"/>
      <c r="H22" s="22"/>
      <c r="I22" s="22"/>
      <c r="J22" s="22"/>
      <c r="K22" s="22"/>
      <c r="L22" s="22"/>
      <c r="M22" s="25" t="s">
        <v>94</v>
      </c>
      <c r="N22" s="22"/>
      <c r="O22" s="22"/>
      <c r="P22" s="22"/>
      <c r="Q22" s="22"/>
      <c r="R22" s="22"/>
      <c r="S22" s="47">
        <v>0</v>
      </c>
      <c r="T22" s="48"/>
      <c r="U22" s="48"/>
      <c r="V22" s="24" t="s">
        <v>95</v>
      </c>
      <c r="W22" s="22"/>
      <c r="X22" s="11" t="s">
        <v>54</v>
      </c>
      <c r="Y22" s="46">
        <f t="shared" si="0"/>
        <v>0</v>
      </c>
      <c r="Z22" s="22"/>
    </row>
    <row r="23" spans="2:26" ht="27.95" customHeight="1" x14ac:dyDescent="0.25">
      <c r="B23" s="24">
        <v>18</v>
      </c>
      <c r="C23" s="22"/>
      <c r="D23" s="25" t="s">
        <v>96</v>
      </c>
      <c r="E23" s="22"/>
      <c r="F23" s="22"/>
      <c r="G23" s="22"/>
      <c r="H23" s="22"/>
      <c r="I23" s="22"/>
      <c r="J23" s="22"/>
      <c r="K23" s="22"/>
      <c r="L23" s="22"/>
      <c r="M23" s="25" t="s">
        <v>97</v>
      </c>
      <c r="N23" s="22"/>
      <c r="O23" s="22"/>
      <c r="P23" s="22"/>
      <c r="Q23" s="22"/>
      <c r="R23" s="22"/>
      <c r="S23" s="47">
        <v>0</v>
      </c>
      <c r="T23" s="48"/>
      <c r="U23" s="48"/>
      <c r="V23" s="24" t="s">
        <v>60</v>
      </c>
      <c r="W23" s="22"/>
      <c r="X23" s="11" t="s">
        <v>54</v>
      </c>
      <c r="Y23" s="46">
        <f t="shared" si="0"/>
        <v>0</v>
      </c>
      <c r="Z23" s="22"/>
    </row>
    <row r="24" spans="2:26" ht="27.95" customHeight="1" x14ac:dyDescent="0.25">
      <c r="B24" s="24">
        <v>19</v>
      </c>
      <c r="C24" s="22"/>
      <c r="D24" s="25" t="s">
        <v>98</v>
      </c>
      <c r="E24" s="22"/>
      <c r="F24" s="22"/>
      <c r="G24" s="22"/>
      <c r="H24" s="22"/>
      <c r="I24" s="22"/>
      <c r="J24" s="22"/>
      <c r="K24" s="22"/>
      <c r="L24" s="22"/>
      <c r="M24" s="25" t="s">
        <v>99</v>
      </c>
      <c r="N24" s="22"/>
      <c r="O24" s="22"/>
      <c r="P24" s="22"/>
      <c r="Q24" s="22"/>
      <c r="R24" s="22"/>
      <c r="S24" s="47">
        <v>0</v>
      </c>
      <c r="T24" s="48"/>
      <c r="U24" s="48"/>
      <c r="V24" s="24" t="s">
        <v>100</v>
      </c>
      <c r="W24" s="22"/>
      <c r="X24" s="11" t="s">
        <v>54</v>
      </c>
      <c r="Y24" s="46">
        <f t="shared" si="0"/>
        <v>0</v>
      </c>
      <c r="Z24" s="22"/>
    </row>
    <row r="25" spans="2:26" ht="27.95" customHeight="1" x14ac:dyDescent="0.25">
      <c r="B25" s="24">
        <v>20</v>
      </c>
      <c r="C25" s="22"/>
      <c r="D25" s="25" t="s">
        <v>101</v>
      </c>
      <c r="E25" s="22"/>
      <c r="F25" s="22"/>
      <c r="G25" s="22"/>
      <c r="H25" s="22"/>
      <c r="I25" s="22"/>
      <c r="J25" s="22"/>
      <c r="K25" s="22"/>
      <c r="L25" s="22"/>
      <c r="M25" s="25" t="s">
        <v>102</v>
      </c>
      <c r="N25" s="22"/>
      <c r="O25" s="22"/>
      <c r="P25" s="22"/>
      <c r="Q25" s="22"/>
      <c r="R25" s="22"/>
      <c r="S25" s="47">
        <v>0</v>
      </c>
      <c r="T25" s="48"/>
      <c r="U25" s="48"/>
      <c r="V25" s="24" t="s">
        <v>103</v>
      </c>
      <c r="W25" s="22"/>
      <c r="X25" s="11" t="s">
        <v>54</v>
      </c>
      <c r="Y25" s="46">
        <f t="shared" si="0"/>
        <v>0</v>
      </c>
      <c r="Z25" s="22"/>
    </row>
    <row r="26" spans="2:26" ht="27.95" customHeight="1" x14ac:dyDescent="0.25">
      <c r="B26" s="24">
        <v>21</v>
      </c>
      <c r="C26" s="22"/>
      <c r="D26" s="25" t="s">
        <v>104</v>
      </c>
      <c r="E26" s="22"/>
      <c r="F26" s="22"/>
      <c r="G26" s="22"/>
      <c r="H26" s="22"/>
      <c r="I26" s="22"/>
      <c r="J26" s="22"/>
      <c r="K26" s="22"/>
      <c r="L26" s="22"/>
      <c r="M26" s="25" t="s">
        <v>105</v>
      </c>
      <c r="N26" s="22"/>
      <c r="O26" s="22"/>
      <c r="P26" s="22"/>
      <c r="Q26" s="22"/>
      <c r="R26" s="22"/>
      <c r="S26" s="47">
        <v>0</v>
      </c>
      <c r="T26" s="48"/>
      <c r="U26" s="48"/>
      <c r="V26" s="24" t="s">
        <v>106</v>
      </c>
      <c r="W26" s="22"/>
      <c r="X26" s="11" t="s">
        <v>54</v>
      </c>
      <c r="Y26" s="46">
        <f t="shared" si="0"/>
        <v>0</v>
      </c>
      <c r="Z26" s="22"/>
    </row>
    <row r="27" spans="2:26" ht="27.95" customHeight="1" x14ac:dyDescent="0.25">
      <c r="B27" s="24">
        <v>22</v>
      </c>
      <c r="C27" s="22"/>
      <c r="D27" s="25" t="s">
        <v>104</v>
      </c>
      <c r="E27" s="22"/>
      <c r="F27" s="22"/>
      <c r="G27" s="22"/>
      <c r="H27" s="22"/>
      <c r="I27" s="22"/>
      <c r="J27" s="22"/>
      <c r="K27" s="22"/>
      <c r="L27" s="22"/>
      <c r="M27" s="25" t="s">
        <v>107</v>
      </c>
      <c r="N27" s="22"/>
      <c r="O27" s="22"/>
      <c r="P27" s="22"/>
      <c r="Q27" s="22"/>
      <c r="R27" s="22"/>
      <c r="S27" s="47">
        <v>0</v>
      </c>
      <c r="T27" s="48"/>
      <c r="U27" s="48"/>
      <c r="V27" s="24" t="s">
        <v>108</v>
      </c>
      <c r="W27" s="22"/>
      <c r="X27" s="11" t="s">
        <v>54</v>
      </c>
      <c r="Y27" s="46">
        <f t="shared" si="0"/>
        <v>0</v>
      </c>
      <c r="Z27" s="22"/>
    </row>
    <row r="28" spans="2:26" ht="27.95" customHeight="1" x14ac:dyDescent="0.25">
      <c r="B28" s="24">
        <v>23</v>
      </c>
      <c r="C28" s="22"/>
      <c r="D28" s="25" t="s">
        <v>109</v>
      </c>
      <c r="E28" s="22"/>
      <c r="F28" s="22"/>
      <c r="G28" s="22"/>
      <c r="H28" s="22"/>
      <c r="I28" s="22"/>
      <c r="J28" s="22"/>
      <c r="K28" s="22"/>
      <c r="L28" s="22"/>
      <c r="M28" s="25" t="s">
        <v>110</v>
      </c>
      <c r="N28" s="22"/>
      <c r="O28" s="22"/>
      <c r="P28" s="22"/>
      <c r="Q28" s="22"/>
      <c r="R28" s="22"/>
      <c r="S28" s="47">
        <v>0</v>
      </c>
      <c r="T28" s="48"/>
      <c r="U28" s="48"/>
      <c r="V28" s="24" t="s">
        <v>111</v>
      </c>
      <c r="W28" s="22"/>
      <c r="X28" s="11" t="s">
        <v>54</v>
      </c>
      <c r="Y28" s="46">
        <f t="shared" si="0"/>
        <v>0</v>
      </c>
      <c r="Z28" s="22"/>
    </row>
    <row r="29" spans="2:26" ht="27.95" customHeight="1" x14ac:dyDescent="0.25">
      <c r="B29" s="24">
        <v>24</v>
      </c>
      <c r="C29" s="22"/>
      <c r="D29" s="25" t="s">
        <v>112</v>
      </c>
      <c r="E29" s="22"/>
      <c r="F29" s="22"/>
      <c r="G29" s="22"/>
      <c r="H29" s="22"/>
      <c r="I29" s="22"/>
      <c r="J29" s="22"/>
      <c r="K29" s="22"/>
      <c r="L29" s="22"/>
      <c r="M29" s="25" t="s">
        <v>113</v>
      </c>
      <c r="N29" s="22"/>
      <c r="O29" s="22"/>
      <c r="P29" s="22"/>
      <c r="Q29" s="22"/>
      <c r="R29" s="22"/>
      <c r="S29" s="47">
        <v>0</v>
      </c>
      <c r="T29" s="48"/>
      <c r="U29" s="48"/>
      <c r="V29" s="24" t="s">
        <v>114</v>
      </c>
      <c r="W29" s="22"/>
      <c r="X29" s="11" t="s">
        <v>54</v>
      </c>
      <c r="Y29" s="46">
        <f t="shared" si="0"/>
        <v>0</v>
      </c>
      <c r="Z29" s="22"/>
    </row>
    <row r="30" spans="2:26" ht="27.95" customHeight="1" x14ac:dyDescent="0.25">
      <c r="B30" s="24">
        <v>25</v>
      </c>
      <c r="C30" s="22"/>
      <c r="D30" s="25" t="s">
        <v>112</v>
      </c>
      <c r="E30" s="22"/>
      <c r="F30" s="22"/>
      <c r="G30" s="22"/>
      <c r="H30" s="22"/>
      <c r="I30" s="22"/>
      <c r="J30" s="22"/>
      <c r="K30" s="22"/>
      <c r="L30" s="22"/>
      <c r="M30" s="25" t="s">
        <v>115</v>
      </c>
      <c r="N30" s="22"/>
      <c r="O30" s="22"/>
      <c r="P30" s="22"/>
      <c r="Q30" s="22"/>
      <c r="R30" s="22"/>
      <c r="S30" s="47">
        <v>0</v>
      </c>
      <c r="T30" s="48"/>
      <c r="U30" s="48"/>
      <c r="V30" s="24" t="s">
        <v>116</v>
      </c>
      <c r="W30" s="22"/>
      <c r="X30" s="11" t="s">
        <v>54</v>
      </c>
      <c r="Y30" s="46">
        <f t="shared" si="0"/>
        <v>0</v>
      </c>
      <c r="Z30" s="22"/>
    </row>
    <row r="31" spans="2:26" ht="27.95" customHeight="1" x14ac:dyDescent="0.25">
      <c r="B31" s="24">
        <v>26</v>
      </c>
      <c r="C31" s="22"/>
      <c r="D31" s="25" t="s">
        <v>117</v>
      </c>
      <c r="E31" s="22"/>
      <c r="F31" s="22"/>
      <c r="G31" s="22"/>
      <c r="H31" s="22"/>
      <c r="I31" s="22"/>
      <c r="J31" s="22"/>
      <c r="K31" s="22"/>
      <c r="L31" s="22"/>
      <c r="M31" s="25" t="s">
        <v>118</v>
      </c>
      <c r="N31" s="22"/>
      <c r="O31" s="22"/>
      <c r="P31" s="22"/>
      <c r="Q31" s="22"/>
      <c r="R31" s="22"/>
      <c r="S31" s="47">
        <v>0</v>
      </c>
      <c r="T31" s="48"/>
      <c r="U31" s="48"/>
      <c r="V31" s="24" t="s">
        <v>60</v>
      </c>
      <c r="W31" s="22"/>
      <c r="X31" s="11" t="s">
        <v>54</v>
      </c>
      <c r="Y31" s="46">
        <f t="shared" si="0"/>
        <v>0</v>
      </c>
      <c r="Z31" s="22"/>
    </row>
    <row r="32" spans="2:26" ht="27.95" customHeight="1" x14ac:dyDescent="0.25">
      <c r="B32" s="24">
        <v>27</v>
      </c>
      <c r="C32" s="22"/>
      <c r="D32" s="25" t="s">
        <v>119</v>
      </c>
      <c r="E32" s="22"/>
      <c r="F32" s="22"/>
      <c r="G32" s="22"/>
      <c r="H32" s="22"/>
      <c r="I32" s="22"/>
      <c r="J32" s="22"/>
      <c r="K32" s="22"/>
      <c r="L32" s="22"/>
      <c r="M32" s="25" t="s">
        <v>120</v>
      </c>
      <c r="N32" s="22"/>
      <c r="O32" s="22"/>
      <c r="P32" s="22"/>
      <c r="Q32" s="22"/>
      <c r="R32" s="22"/>
      <c r="S32" s="47">
        <v>0</v>
      </c>
      <c r="T32" s="48"/>
      <c r="U32" s="48"/>
      <c r="V32" s="24" t="s">
        <v>121</v>
      </c>
      <c r="W32" s="22"/>
      <c r="X32" s="11" t="s">
        <v>54</v>
      </c>
      <c r="Y32" s="46">
        <f t="shared" si="0"/>
        <v>0</v>
      </c>
      <c r="Z32" s="22"/>
    </row>
    <row r="33" spans="2:26" ht="27.95" customHeight="1" x14ac:dyDescent="0.25">
      <c r="B33" s="24">
        <v>28</v>
      </c>
      <c r="C33" s="22"/>
      <c r="D33" s="25" t="s">
        <v>119</v>
      </c>
      <c r="E33" s="22"/>
      <c r="F33" s="22"/>
      <c r="G33" s="22"/>
      <c r="H33" s="22"/>
      <c r="I33" s="22"/>
      <c r="J33" s="22"/>
      <c r="K33" s="22"/>
      <c r="L33" s="22"/>
      <c r="M33" s="25" t="s">
        <v>120</v>
      </c>
      <c r="N33" s="22"/>
      <c r="O33" s="22"/>
      <c r="P33" s="22"/>
      <c r="Q33" s="22"/>
      <c r="R33" s="22"/>
      <c r="S33" s="47">
        <v>0</v>
      </c>
      <c r="T33" s="48"/>
      <c r="U33" s="48"/>
      <c r="V33" s="24" t="s">
        <v>122</v>
      </c>
      <c r="W33" s="22"/>
      <c r="X33" s="11" t="s">
        <v>54</v>
      </c>
      <c r="Y33" s="46">
        <f t="shared" si="0"/>
        <v>0</v>
      </c>
      <c r="Z33" s="22"/>
    </row>
    <row r="34" spans="2:26" ht="27.95" customHeight="1" x14ac:dyDescent="0.25">
      <c r="B34" s="24">
        <v>29</v>
      </c>
      <c r="C34" s="22"/>
      <c r="D34" s="25" t="s">
        <v>123</v>
      </c>
      <c r="E34" s="22"/>
      <c r="F34" s="22"/>
      <c r="G34" s="22"/>
      <c r="H34" s="22"/>
      <c r="I34" s="22"/>
      <c r="J34" s="22"/>
      <c r="K34" s="22"/>
      <c r="L34" s="22"/>
      <c r="M34" s="25" t="s">
        <v>124</v>
      </c>
      <c r="N34" s="22"/>
      <c r="O34" s="22"/>
      <c r="P34" s="22"/>
      <c r="Q34" s="22"/>
      <c r="R34" s="22"/>
      <c r="S34" s="47">
        <v>0</v>
      </c>
      <c r="T34" s="48"/>
      <c r="U34" s="48"/>
      <c r="V34" s="24" t="s">
        <v>125</v>
      </c>
      <c r="W34" s="22"/>
      <c r="X34" s="11" t="s">
        <v>54</v>
      </c>
      <c r="Y34" s="46">
        <f t="shared" si="0"/>
        <v>0</v>
      </c>
      <c r="Z34" s="22"/>
    </row>
    <row r="35" spans="2:26" ht="27.95" customHeight="1" x14ac:dyDescent="0.25">
      <c r="B35" s="24">
        <v>30</v>
      </c>
      <c r="C35" s="22"/>
      <c r="D35" s="25" t="s">
        <v>126</v>
      </c>
      <c r="E35" s="22"/>
      <c r="F35" s="22"/>
      <c r="G35" s="22"/>
      <c r="H35" s="22"/>
      <c r="I35" s="22"/>
      <c r="J35" s="22"/>
      <c r="K35" s="22"/>
      <c r="L35" s="22"/>
      <c r="M35" s="25" t="s">
        <v>127</v>
      </c>
      <c r="N35" s="22"/>
      <c r="O35" s="22"/>
      <c r="P35" s="22"/>
      <c r="Q35" s="22"/>
      <c r="R35" s="22"/>
      <c r="S35" s="47">
        <v>0</v>
      </c>
      <c r="T35" s="48"/>
      <c r="U35" s="48"/>
      <c r="V35" s="24" t="s">
        <v>114</v>
      </c>
      <c r="W35" s="22"/>
      <c r="X35" s="11" t="s">
        <v>54</v>
      </c>
      <c r="Y35" s="46">
        <f t="shared" si="0"/>
        <v>0</v>
      </c>
      <c r="Z35" s="22"/>
    </row>
    <row r="36" spans="2:26" ht="27.95" customHeight="1" x14ac:dyDescent="0.25">
      <c r="B36" s="24">
        <v>31</v>
      </c>
      <c r="C36" s="22"/>
      <c r="D36" s="25" t="s">
        <v>126</v>
      </c>
      <c r="E36" s="22"/>
      <c r="F36" s="22"/>
      <c r="G36" s="22"/>
      <c r="H36" s="22"/>
      <c r="I36" s="22"/>
      <c r="J36" s="22"/>
      <c r="K36" s="22"/>
      <c r="L36" s="22"/>
      <c r="M36" s="25" t="s">
        <v>127</v>
      </c>
      <c r="N36" s="22"/>
      <c r="O36" s="22"/>
      <c r="P36" s="22"/>
      <c r="Q36" s="22"/>
      <c r="R36" s="22"/>
      <c r="S36" s="47">
        <v>0</v>
      </c>
      <c r="T36" s="48"/>
      <c r="U36" s="48"/>
      <c r="V36" s="24" t="s">
        <v>128</v>
      </c>
      <c r="W36" s="22"/>
      <c r="X36" s="11" t="s">
        <v>54</v>
      </c>
      <c r="Y36" s="46">
        <f t="shared" si="0"/>
        <v>0</v>
      </c>
      <c r="Z36" s="22"/>
    </row>
    <row r="37" spans="2:26" ht="27.95" customHeight="1" x14ac:dyDescent="0.25">
      <c r="B37" s="24">
        <v>32</v>
      </c>
      <c r="C37" s="22"/>
      <c r="D37" s="25" t="s">
        <v>129</v>
      </c>
      <c r="E37" s="22"/>
      <c r="F37" s="22"/>
      <c r="G37" s="22"/>
      <c r="H37" s="22"/>
      <c r="I37" s="22"/>
      <c r="J37" s="22"/>
      <c r="K37" s="22"/>
      <c r="L37" s="22"/>
      <c r="M37" s="25" t="s">
        <v>130</v>
      </c>
      <c r="N37" s="22"/>
      <c r="O37" s="22"/>
      <c r="P37" s="22"/>
      <c r="Q37" s="22"/>
      <c r="R37" s="22"/>
      <c r="S37" s="47">
        <v>0</v>
      </c>
      <c r="T37" s="48"/>
      <c r="U37" s="48"/>
      <c r="V37" s="24" t="s">
        <v>131</v>
      </c>
      <c r="W37" s="22"/>
      <c r="X37" s="11" t="s">
        <v>64</v>
      </c>
      <c r="Y37" s="46">
        <f t="shared" si="0"/>
        <v>0</v>
      </c>
      <c r="Z37" s="22"/>
    </row>
    <row r="38" spans="2:26" ht="27.95" customHeight="1" x14ac:dyDescent="0.25">
      <c r="B38" s="24">
        <v>33</v>
      </c>
      <c r="C38" s="22"/>
      <c r="D38" s="25" t="s">
        <v>132</v>
      </c>
      <c r="E38" s="22"/>
      <c r="F38" s="22"/>
      <c r="G38" s="22"/>
      <c r="H38" s="22"/>
      <c r="I38" s="22"/>
      <c r="J38" s="22"/>
      <c r="K38" s="22"/>
      <c r="L38" s="22"/>
      <c r="M38" s="25" t="s">
        <v>133</v>
      </c>
      <c r="N38" s="22"/>
      <c r="O38" s="22"/>
      <c r="P38" s="22"/>
      <c r="Q38" s="22"/>
      <c r="R38" s="22"/>
      <c r="S38" s="47">
        <v>0</v>
      </c>
      <c r="T38" s="48"/>
      <c r="U38" s="48"/>
      <c r="V38" s="24" t="s">
        <v>134</v>
      </c>
      <c r="W38" s="22"/>
      <c r="X38" s="11" t="s">
        <v>64</v>
      </c>
      <c r="Y38" s="46">
        <f t="shared" si="0"/>
        <v>0</v>
      </c>
      <c r="Z38" s="22"/>
    </row>
    <row r="39" spans="2:26" ht="27.95" customHeight="1" x14ac:dyDescent="0.25">
      <c r="B39" s="24">
        <v>34</v>
      </c>
      <c r="C39" s="22"/>
      <c r="D39" s="25" t="s">
        <v>135</v>
      </c>
      <c r="E39" s="22"/>
      <c r="F39" s="22"/>
      <c r="G39" s="22"/>
      <c r="H39" s="22"/>
      <c r="I39" s="22"/>
      <c r="J39" s="22"/>
      <c r="K39" s="22"/>
      <c r="L39" s="22"/>
      <c r="M39" s="25" t="s">
        <v>136</v>
      </c>
      <c r="N39" s="22"/>
      <c r="O39" s="22"/>
      <c r="P39" s="22"/>
      <c r="Q39" s="22"/>
      <c r="R39" s="22"/>
      <c r="S39" s="47">
        <v>0</v>
      </c>
      <c r="T39" s="48"/>
      <c r="U39" s="48"/>
      <c r="V39" s="24" t="s">
        <v>137</v>
      </c>
      <c r="W39" s="22"/>
      <c r="X39" s="11" t="s">
        <v>54</v>
      </c>
      <c r="Y39" s="46">
        <f t="shared" si="0"/>
        <v>0</v>
      </c>
      <c r="Z39" s="22"/>
    </row>
    <row r="40" spans="2:26" ht="27.95" customHeight="1" x14ac:dyDescent="0.25">
      <c r="B40" s="24">
        <v>35</v>
      </c>
      <c r="C40" s="22"/>
      <c r="D40" s="25" t="s">
        <v>138</v>
      </c>
      <c r="E40" s="22"/>
      <c r="F40" s="22"/>
      <c r="G40" s="22"/>
      <c r="H40" s="22"/>
      <c r="I40" s="22"/>
      <c r="J40" s="22"/>
      <c r="K40" s="22"/>
      <c r="L40" s="22"/>
      <c r="M40" s="25" t="s">
        <v>139</v>
      </c>
      <c r="N40" s="22"/>
      <c r="O40" s="22"/>
      <c r="P40" s="22"/>
      <c r="Q40" s="22"/>
      <c r="R40" s="22"/>
      <c r="S40" s="47">
        <v>0</v>
      </c>
      <c r="T40" s="48"/>
      <c r="U40" s="48"/>
      <c r="V40" s="24" t="s">
        <v>88</v>
      </c>
      <c r="W40" s="22"/>
      <c r="X40" s="11" t="s">
        <v>64</v>
      </c>
      <c r="Y40" s="46">
        <f t="shared" si="0"/>
        <v>0</v>
      </c>
      <c r="Z40" s="22"/>
    </row>
    <row r="41" spans="2:26" ht="27.95" customHeight="1" x14ac:dyDescent="0.25">
      <c r="B41" s="24">
        <v>36</v>
      </c>
      <c r="C41" s="22"/>
      <c r="D41" s="25" t="s">
        <v>140</v>
      </c>
      <c r="E41" s="22"/>
      <c r="F41" s="22"/>
      <c r="G41" s="22"/>
      <c r="H41" s="22"/>
      <c r="I41" s="22"/>
      <c r="J41" s="22"/>
      <c r="K41" s="22"/>
      <c r="L41" s="22"/>
      <c r="M41" s="25" t="s">
        <v>141</v>
      </c>
      <c r="N41" s="22"/>
      <c r="O41" s="22"/>
      <c r="P41" s="22"/>
      <c r="Q41" s="22"/>
      <c r="R41" s="22"/>
      <c r="S41" s="47">
        <v>0</v>
      </c>
      <c r="T41" s="48"/>
      <c r="U41" s="48"/>
      <c r="V41" s="24" t="s">
        <v>72</v>
      </c>
      <c r="W41" s="22"/>
      <c r="X41" s="11" t="s">
        <v>64</v>
      </c>
      <c r="Y41" s="46">
        <f t="shared" si="0"/>
        <v>0</v>
      </c>
      <c r="Z41" s="22"/>
    </row>
    <row r="42" spans="2:26" ht="11.25" customHeight="1" x14ac:dyDescent="0.25"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</row>
    <row r="43" spans="2:26" ht="2.85" customHeight="1" x14ac:dyDescent="0.25"/>
    <row r="44" spans="2:26" ht="11.25" customHeight="1" x14ac:dyDescent="0.25">
      <c r="B44" s="23" t="s">
        <v>142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2:26" ht="1.5" customHeight="1" x14ac:dyDescent="0.25"/>
    <row r="46" spans="2:26" ht="11.25" customHeight="1" x14ac:dyDescent="0.25">
      <c r="C46" s="24" t="s">
        <v>143</v>
      </c>
      <c r="D46" s="22"/>
      <c r="F46" s="46">
        <f>SUM(Y6:Z41)</f>
        <v>0</v>
      </c>
      <c r="G46" s="22"/>
      <c r="H46" s="22"/>
      <c r="I46" s="22"/>
      <c r="J46" s="25" t="s">
        <v>144</v>
      </c>
      <c r="K46" s="22"/>
      <c r="L46" s="22"/>
      <c r="M46" s="22"/>
      <c r="N46" s="22"/>
      <c r="O46" s="22"/>
      <c r="P46" s="22"/>
    </row>
    <row r="47" spans="2:26" ht="9.9499999999999993" customHeight="1" x14ac:dyDescent="0.25"/>
    <row r="48" spans="2:26" ht="11.45" customHeight="1" x14ac:dyDescent="0.25"/>
    <row r="49" spans="2:26" ht="2.85" customHeight="1" x14ac:dyDescent="0.25"/>
    <row r="50" spans="2:26" ht="17.100000000000001" customHeight="1" x14ac:dyDescent="0.25">
      <c r="B50" s="40" t="s">
        <v>145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2:26" ht="2.85" customHeight="1" x14ac:dyDescent="0.25"/>
    <row r="52" spans="2:26" x14ac:dyDescent="0.25">
      <c r="B52" s="49" t="s">
        <v>45</v>
      </c>
      <c r="C52" s="50"/>
      <c r="D52" s="51" t="s">
        <v>46</v>
      </c>
      <c r="E52" s="50"/>
      <c r="F52" s="50"/>
      <c r="G52" s="50"/>
      <c r="H52" s="50"/>
      <c r="I52" s="50"/>
      <c r="J52" s="50"/>
      <c r="K52" s="50"/>
      <c r="L52" s="50"/>
      <c r="M52" s="51" t="s">
        <v>8</v>
      </c>
      <c r="N52" s="50"/>
      <c r="O52" s="50"/>
      <c r="P52" s="50"/>
      <c r="Q52" s="50"/>
      <c r="R52" s="50"/>
      <c r="S52" s="49" t="s">
        <v>47</v>
      </c>
      <c r="T52" s="50"/>
      <c r="U52" s="50"/>
      <c r="V52" s="49" t="s">
        <v>48</v>
      </c>
      <c r="W52" s="50"/>
      <c r="X52" s="15" t="s">
        <v>49</v>
      </c>
      <c r="Y52" s="49" t="s">
        <v>50</v>
      </c>
      <c r="Z52" s="50"/>
    </row>
    <row r="53" spans="2:26" ht="27.95" customHeight="1" x14ac:dyDescent="0.25">
      <c r="B53" s="24">
        <v>1</v>
      </c>
      <c r="C53" s="22"/>
      <c r="D53" s="25" t="s">
        <v>146</v>
      </c>
      <c r="E53" s="22"/>
      <c r="F53" s="22"/>
      <c r="G53" s="22"/>
      <c r="H53" s="22"/>
      <c r="I53" s="22"/>
      <c r="J53" s="22"/>
      <c r="K53" s="22"/>
      <c r="L53" s="22"/>
      <c r="M53" s="25" t="s">
        <v>147</v>
      </c>
      <c r="N53" s="22"/>
      <c r="O53" s="22"/>
      <c r="P53" s="22"/>
      <c r="Q53" s="22"/>
      <c r="R53" s="22"/>
      <c r="S53" s="47">
        <v>0</v>
      </c>
      <c r="T53" s="48"/>
      <c r="U53" s="48"/>
      <c r="V53" s="46">
        <v>10</v>
      </c>
      <c r="W53" s="22"/>
      <c r="X53" s="11" t="s">
        <v>64</v>
      </c>
      <c r="Y53" s="46">
        <f>S53*V53</f>
        <v>0</v>
      </c>
      <c r="Z53" s="22"/>
    </row>
    <row r="54" spans="2:26" ht="27.95" customHeight="1" x14ac:dyDescent="0.25">
      <c r="B54" s="24">
        <v>2</v>
      </c>
      <c r="C54" s="22"/>
      <c r="D54" s="25" t="s">
        <v>148</v>
      </c>
      <c r="E54" s="22"/>
      <c r="F54" s="22"/>
      <c r="G54" s="22"/>
      <c r="H54" s="22"/>
      <c r="I54" s="22"/>
      <c r="J54" s="22"/>
      <c r="K54" s="22"/>
      <c r="L54" s="22"/>
      <c r="M54" s="25" t="s">
        <v>149</v>
      </c>
      <c r="N54" s="22"/>
      <c r="O54" s="22"/>
      <c r="P54" s="22"/>
      <c r="Q54" s="22"/>
      <c r="R54" s="22"/>
      <c r="S54" s="47">
        <v>0</v>
      </c>
      <c r="T54" s="48"/>
      <c r="U54" s="48"/>
      <c r="V54" s="46">
        <v>8</v>
      </c>
      <c r="W54" s="22"/>
      <c r="X54" s="11" t="s">
        <v>64</v>
      </c>
      <c r="Y54" s="46">
        <f t="shared" ref="Y54:Y102" si="1">S54*V54</f>
        <v>0</v>
      </c>
      <c r="Z54" s="22"/>
    </row>
    <row r="55" spans="2:26" ht="27.95" customHeight="1" x14ac:dyDescent="0.25">
      <c r="B55" s="24">
        <v>3</v>
      </c>
      <c r="C55" s="22"/>
      <c r="D55" s="25" t="s">
        <v>150</v>
      </c>
      <c r="E55" s="22"/>
      <c r="F55" s="22"/>
      <c r="G55" s="22"/>
      <c r="H55" s="22"/>
      <c r="I55" s="22"/>
      <c r="J55" s="22"/>
      <c r="K55" s="22"/>
      <c r="L55" s="22"/>
      <c r="M55" s="25" t="s">
        <v>151</v>
      </c>
      <c r="N55" s="22"/>
      <c r="O55" s="22"/>
      <c r="P55" s="22"/>
      <c r="Q55" s="22"/>
      <c r="R55" s="22"/>
      <c r="S55" s="47">
        <v>0</v>
      </c>
      <c r="T55" s="48"/>
      <c r="U55" s="48"/>
      <c r="V55" s="46">
        <v>8</v>
      </c>
      <c r="W55" s="22"/>
      <c r="X55" s="11" t="s">
        <v>152</v>
      </c>
      <c r="Y55" s="46">
        <f t="shared" si="1"/>
        <v>0</v>
      </c>
      <c r="Z55" s="22"/>
    </row>
    <row r="56" spans="2:26" ht="27.95" customHeight="1" x14ac:dyDescent="0.25">
      <c r="B56" s="24">
        <v>4</v>
      </c>
      <c r="C56" s="22"/>
      <c r="D56" s="25" t="s">
        <v>153</v>
      </c>
      <c r="E56" s="22"/>
      <c r="F56" s="22"/>
      <c r="G56" s="22"/>
      <c r="H56" s="22"/>
      <c r="I56" s="22"/>
      <c r="J56" s="22"/>
      <c r="K56" s="22"/>
      <c r="L56" s="22"/>
      <c r="M56" s="25" t="s">
        <v>154</v>
      </c>
      <c r="N56" s="22"/>
      <c r="O56" s="22"/>
      <c r="P56" s="22"/>
      <c r="Q56" s="22"/>
      <c r="R56" s="22"/>
      <c r="S56" s="47">
        <v>0</v>
      </c>
      <c r="T56" s="48"/>
      <c r="U56" s="48"/>
      <c r="V56" s="46">
        <v>9</v>
      </c>
      <c r="W56" s="22"/>
      <c r="X56" s="11" t="s">
        <v>152</v>
      </c>
      <c r="Y56" s="46">
        <f t="shared" si="1"/>
        <v>0</v>
      </c>
      <c r="Z56" s="22"/>
    </row>
    <row r="57" spans="2:26" ht="27.95" customHeight="1" x14ac:dyDescent="0.25">
      <c r="B57" s="24">
        <v>5</v>
      </c>
      <c r="C57" s="22"/>
      <c r="D57" s="25" t="s">
        <v>155</v>
      </c>
      <c r="E57" s="22"/>
      <c r="F57" s="22"/>
      <c r="G57" s="22"/>
      <c r="H57" s="22"/>
      <c r="I57" s="22"/>
      <c r="J57" s="22"/>
      <c r="K57" s="22"/>
      <c r="L57" s="22"/>
      <c r="M57" s="25" t="s">
        <v>156</v>
      </c>
      <c r="N57" s="22"/>
      <c r="O57" s="22"/>
      <c r="P57" s="22"/>
      <c r="Q57" s="22"/>
      <c r="R57" s="22"/>
      <c r="S57" s="47">
        <v>0</v>
      </c>
      <c r="T57" s="48"/>
      <c r="U57" s="48"/>
      <c r="V57" s="46">
        <v>9</v>
      </c>
      <c r="W57" s="22"/>
      <c r="X57" s="11" t="s">
        <v>152</v>
      </c>
      <c r="Y57" s="46">
        <f t="shared" si="1"/>
        <v>0</v>
      </c>
      <c r="Z57" s="22"/>
    </row>
    <row r="58" spans="2:26" ht="27.95" customHeight="1" x14ac:dyDescent="0.25">
      <c r="B58" s="24">
        <v>6</v>
      </c>
      <c r="C58" s="22"/>
      <c r="D58" s="25" t="s">
        <v>157</v>
      </c>
      <c r="E58" s="22"/>
      <c r="F58" s="22"/>
      <c r="G58" s="22"/>
      <c r="H58" s="22"/>
      <c r="I58" s="22"/>
      <c r="J58" s="22"/>
      <c r="K58" s="22"/>
      <c r="L58" s="22"/>
      <c r="M58" s="25" t="s">
        <v>158</v>
      </c>
      <c r="N58" s="22"/>
      <c r="O58" s="22"/>
      <c r="P58" s="22"/>
      <c r="Q58" s="22"/>
      <c r="R58" s="22"/>
      <c r="S58" s="47">
        <v>0</v>
      </c>
      <c r="T58" s="48"/>
      <c r="U58" s="48"/>
      <c r="V58" s="46">
        <v>6</v>
      </c>
      <c r="W58" s="22"/>
      <c r="X58" s="11" t="s">
        <v>152</v>
      </c>
      <c r="Y58" s="46">
        <f t="shared" si="1"/>
        <v>0</v>
      </c>
      <c r="Z58" s="22"/>
    </row>
    <row r="59" spans="2:26" ht="27.95" customHeight="1" x14ac:dyDescent="0.25">
      <c r="B59" s="24">
        <v>7</v>
      </c>
      <c r="C59" s="22"/>
      <c r="D59" s="25" t="s">
        <v>159</v>
      </c>
      <c r="E59" s="22"/>
      <c r="F59" s="22"/>
      <c r="G59" s="22"/>
      <c r="H59" s="22"/>
      <c r="I59" s="22"/>
      <c r="J59" s="22"/>
      <c r="K59" s="22"/>
      <c r="L59" s="22"/>
      <c r="M59" s="25" t="s">
        <v>160</v>
      </c>
      <c r="N59" s="22"/>
      <c r="O59" s="22"/>
      <c r="P59" s="22"/>
      <c r="Q59" s="22"/>
      <c r="R59" s="22"/>
      <c r="S59" s="47">
        <v>0</v>
      </c>
      <c r="T59" s="48"/>
      <c r="U59" s="48"/>
      <c r="V59" s="46">
        <v>6</v>
      </c>
      <c r="W59" s="22"/>
      <c r="X59" s="11" t="s">
        <v>152</v>
      </c>
      <c r="Y59" s="46">
        <f t="shared" si="1"/>
        <v>0</v>
      </c>
      <c r="Z59" s="22"/>
    </row>
    <row r="60" spans="2:26" ht="27.95" customHeight="1" x14ac:dyDescent="0.25">
      <c r="B60" s="24">
        <v>8</v>
      </c>
      <c r="C60" s="22"/>
      <c r="D60" s="25" t="s">
        <v>161</v>
      </c>
      <c r="E60" s="22"/>
      <c r="F60" s="22"/>
      <c r="G60" s="22"/>
      <c r="H60" s="22"/>
      <c r="I60" s="22"/>
      <c r="J60" s="22"/>
      <c r="K60" s="22"/>
      <c r="L60" s="22"/>
      <c r="M60" s="25" t="s">
        <v>162</v>
      </c>
      <c r="N60" s="22"/>
      <c r="O60" s="22"/>
      <c r="P60" s="22"/>
      <c r="Q60" s="22"/>
      <c r="R60" s="22"/>
      <c r="S60" s="47">
        <v>0</v>
      </c>
      <c r="T60" s="48"/>
      <c r="U60" s="48"/>
      <c r="V60" s="46">
        <v>6</v>
      </c>
      <c r="W60" s="22"/>
      <c r="X60" s="11" t="s">
        <v>152</v>
      </c>
      <c r="Y60" s="46">
        <f t="shared" si="1"/>
        <v>0</v>
      </c>
      <c r="Z60" s="22"/>
    </row>
    <row r="61" spans="2:26" ht="27.95" customHeight="1" x14ac:dyDescent="0.25">
      <c r="B61" s="24">
        <v>9</v>
      </c>
      <c r="C61" s="22"/>
      <c r="D61" s="25" t="s">
        <v>163</v>
      </c>
      <c r="E61" s="22"/>
      <c r="F61" s="22"/>
      <c r="G61" s="22"/>
      <c r="H61" s="22"/>
      <c r="I61" s="22"/>
      <c r="J61" s="22"/>
      <c r="K61" s="22"/>
      <c r="L61" s="22"/>
      <c r="M61" s="25" t="s">
        <v>164</v>
      </c>
      <c r="N61" s="22"/>
      <c r="O61" s="22"/>
      <c r="P61" s="22"/>
      <c r="Q61" s="22"/>
      <c r="R61" s="22"/>
      <c r="S61" s="47">
        <v>0</v>
      </c>
      <c r="T61" s="48"/>
      <c r="U61" s="48"/>
      <c r="V61" s="46">
        <v>3</v>
      </c>
      <c r="W61" s="22"/>
      <c r="X61" s="11" t="s">
        <v>152</v>
      </c>
      <c r="Y61" s="46">
        <f t="shared" si="1"/>
        <v>0</v>
      </c>
      <c r="Z61" s="22"/>
    </row>
    <row r="62" spans="2:26" ht="27.95" customHeight="1" x14ac:dyDescent="0.25">
      <c r="B62" s="24">
        <v>10</v>
      </c>
      <c r="C62" s="22"/>
      <c r="D62" s="25" t="s">
        <v>165</v>
      </c>
      <c r="E62" s="22"/>
      <c r="F62" s="22"/>
      <c r="G62" s="22"/>
      <c r="H62" s="22"/>
      <c r="I62" s="22"/>
      <c r="J62" s="22"/>
      <c r="K62" s="22"/>
      <c r="L62" s="22"/>
      <c r="M62" s="25" t="s">
        <v>166</v>
      </c>
      <c r="N62" s="22"/>
      <c r="O62" s="22"/>
      <c r="P62" s="22"/>
      <c r="Q62" s="22"/>
      <c r="R62" s="22"/>
      <c r="S62" s="47">
        <v>0</v>
      </c>
      <c r="T62" s="48"/>
      <c r="U62" s="48"/>
      <c r="V62" s="46">
        <v>3</v>
      </c>
      <c r="W62" s="22"/>
      <c r="X62" s="11" t="s">
        <v>152</v>
      </c>
      <c r="Y62" s="46">
        <f t="shared" si="1"/>
        <v>0</v>
      </c>
      <c r="Z62" s="22"/>
    </row>
    <row r="63" spans="2:26" ht="27.95" customHeight="1" x14ac:dyDescent="0.25">
      <c r="B63" s="24">
        <v>11</v>
      </c>
      <c r="C63" s="22"/>
      <c r="D63" s="25" t="s">
        <v>167</v>
      </c>
      <c r="E63" s="22"/>
      <c r="F63" s="22"/>
      <c r="G63" s="22"/>
      <c r="H63" s="22"/>
      <c r="I63" s="22"/>
      <c r="J63" s="22"/>
      <c r="K63" s="22"/>
      <c r="L63" s="22"/>
      <c r="M63" s="25" t="s">
        <v>168</v>
      </c>
      <c r="N63" s="22"/>
      <c r="O63" s="22"/>
      <c r="P63" s="22"/>
      <c r="Q63" s="22"/>
      <c r="R63" s="22"/>
      <c r="S63" s="47">
        <v>0</v>
      </c>
      <c r="T63" s="48"/>
      <c r="U63" s="48"/>
      <c r="V63" s="46">
        <v>30</v>
      </c>
      <c r="W63" s="22"/>
      <c r="X63" s="11" t="s">
        <v>169</v>
      </c>
      <c r="Y63" s="46">
        <f t="shared" si="1"/>
        <v>0</v>
      </c>
      <c r="Z63" s="22"/>
    </row>
    <row r="64" spans="2:26" ht="27.95" customHeight="1" x14ac:dyDescent="0.25">
      <c r="B64" s="24">
        <v>12</v>
      </c>
      <c r="C64" s="22"/>
      <c r="D64" s="25" t="s">
        <v>170</v>
      </c>
      <c r="E64" s="22"/>
      <c r="F64" s="22"/>
      <c r="G64" s="22"/>
      <c r="H64" s="22"/>
      <c r="I64" s="22"/>
      <c r="J64" s="22"/>
      <c r="K64" s="22"/>
      <c r="L64" s="22"/>
      <c r="M64" s="25" t="s">
        <v>171</v>
      </c>
      <c r="N64" s="22"/>
      <c r="O64" s="22"/>
      <c r="P64" s="22"/>
      <c r="Q64" s="22"/>
      <c r="R64" s="22"/>
      <c r="S64" s="47">
        <v>0</v>
      </c>
      <c r="T64" s="48"/>
      <c r="U64" s="48"/>
      <c r="V64" s="46">
        <v>9</v>
      </c>
      <c r="W64" s="22"/>
      <c r="X64" s="11" t="s">
        <v>152</v>
      </c>
      <c r="Y64" s="46">
        <f t="shared" si="1"/>
        <v>0</v>
      </c>
      <c r="Z64" s="22"/>
    </row>
    <row r="65" spans="2:26" ht="27.95" customHeight="1" x14ac:dyDescent="0.25">
      <c r="B65" s="24">
        <v>13</v>
      </c>
      <c r="C65" s="22"/>
      <c r="D65" s="25" t="s">
        <v>172</v>
      </c>
      <c r="E65" s="22"/>
      <c r="F65" s="22"/>
      <c r="G65" s="22"/>
      <c r="H65" s="22"/>
      <c r="I65" s="22"/>
      <c r="J65" s="22"/>
      <c r="K65" s="22"/>
      <c r="L65" s="22"/>
      <c r="M65" s="25" t="s">
        <v>173</v>
      </c>
      <c r="N65" s="22"/>
      <c r="O65" s="22"/>
      <c r="P65" s="22"/>
      <c r="Q65" s="22"/>
      <c r="R65" s="22"/>
      <c r="S65" s="47">
        <v>0</v>
      </c>
      <c r="T65" s="48"/>
      <c r="U65" s="48"/>
      <c r="V65" s="46">
        <v>36</v>
      </c>
      <c r="W65" s="22"/>
      <c r="X65" s="11" t="s">
        <v>152</v>
      </c>
      <c r="Y65" s="46">
        <f t="shared" si="1"/>
        <v>0</v>
      </c>
      <c r="Z65" s="22"/>
    </row>
    <row r="66" spans="2:26" ht="27.95" customHeight="1" x14ac:dyDescent="0.25">
      <c r="B66" s="24">
        <v>14</v>
      </c>
      <c r="C66" s="22"/>
      <c r="D66" s="25" t="s">
        <v>174</v>
      </c>
      <c r="E66" s="22"/>
      <c r="F66" s="22"/>
      <c r="G66" s="22"/>
      <c r="H66" s="22"/>
      <c r="I66" s="22"/>
      <c r="J66" s="22"/>
      <c r="K66" s="22"/>
      <c r="L66" s="22"/>
      <c r="M66" s="25" t="s">
        <v>175</v>
      </c>
      <c r="N66" s="22"/>
      <c r="O66" s="22"/>
      <c r="P66" s="22"/>
      <c r="Q66" s="22"/>
      <c r="R66" s="22"/>
      <c r="S66" s="47">
        <v>0</v>
      </c>
      <c r="T66" s="48"/>
      <c r="U66" s="48"/>
      <c r="V66" s="46">
        <v>10</v>
      </c>
      <c r="W66" s="22"/>
      <c r="X66" s="11" t="s">
        <v>152</v>
      </c>
      <c r="Y66" s="46">
        <f t="shared" si="1"/>
        <v>0</v>
      </c>
      <c r="Z66" s="22"/>
    </row>
    <row r="67" spans="2:26" ht="27.95" customHeight="1" x14ac:dyDescent="0.25">
      <c r="B67" s="24">
        <v>15</v>
      </c>
      <c r="C67" s="22"/>
      <c r="D67" s="25" t="s">
        <v>176</v>
      </c>
      <c r="E67" s="22"/>
      <c r="F67" s="22"/>
      <c r="G67" s="22"/>
      <c r="H67" s="22"/>
      <c r="I67" s="22"/>
      <c r="J67" s="22"/>
      <c r="K67" s="22"/>
      <c r="L67" s="22"/>
      <c r="M67" s="25" t="s">
        <v>177</v>
      </c>
      <c r="N67" s="22"/>
      <c r="O67" s="22"/>
      <c r="P67" s="22"/>
      <c r="Q67" s="22"/>
      <c r="R67" s="22"/>
      <c r="S67" s="47">
        <v>0</v>
      </c>
      <c r="T67" s="48"/>
      <c r="U67" s="48"/>
      <c r="V67" s="46">
        <v>3</v>
      </c>
      <c r="W67" s="22"/>
      <c r="X67" s="11" t="s">
        <v>152</v>
      </c>
      <c r="Y67" s="46">
        <f t="shared" si="1"/>
        <v>0</v>
      </c>
      <c r="Z67" s="22"/>
    </row>
    <row r="68" spans="2:26" ht="27.95" customHeight="1" x14ac:dyDescent="0.25">
      <c r="B68" s="24">
        <v>16</v>
      </c>
      <c r="C68" s="22"/>
      <c r="D68" s="25" t="s">
        <v>178</v>
      </c>
      <c r="E68" s="22"/>
      <c r="F68" s="22"/>
      <c r="G68" s="22"/>
      <c r="H68" s="22"/>
      <c r="I68" s="22"/>
      <c r="J68" s="22"/>
      <c r="K68" s="22"/>
      <c r="L68" s="22"/>
      <c r="M68" s="25" t="s">
        <v>179</v>
      </c>
      <c r="N68" s="22"/>
      <c r="O68" s="22"/>
      <c r="P68" s="22"/>
      <c r="Q68" s="22"/>
      <c r="R68" s="22"/>
      <c r="S68" s="47">
        <v>0</v>
      </c>
      <c r="T68" s="48"/>
      <c r="U68" s="48"/>
      <c r="V68" s="46">
        <v>3</v>
      </c>
      <c r="W68" s="22"/>
      <c r="X68" s="11" t="s">
        <v>152</v>
      </c>
      <c r="Y68" s="46">
        <f t="shared" si="1"/>
        <v>0</v>
      </c>
      <c r="Z68" s="22"/>
    </row>
    <row r="69" spans="2:26" ht="27.95" customHeight="1" x14ac:dyDescent="0.25">
      <c r="B69" s="24">
        <v>17</v>
      </c>
      <c r="C69" s="22"/>
      <c r="D69" s="25" t="s">
        <v>180</v>
      </c>
      <c r="E69" s="22"/>
      <c r="F69" s="22"/>
      <c r="G69" s="22"/>
      <c r="H69" s="22"/>
      <c r="I69" s="22"/>
      <c r="J69" s="22"/>
      <c r="K69" s="22"/>
      <c r="L69" s="22"/>
      <c r="M69" s="25" t="s">
        <v>181</v>
      </c>
      <c r="N69" s="22"/>
      <c r="O69" s="22"/>
      <c r="P69" s="22"/>
      <c r="Q69" s="22"/>
      <c r="R69" s="22"/>
      <c r="S69" s="47">
        <v>0</v>
      </c>
      <c r="T69" s="48"/>
      <c r="U69" s="48"/>
      <c r="V69" s="46">
        <v>105</v>
      </c>
      <c r="W69" s="22"/>
      <c r="X69" s="11" t="s">
        <v>169</v>
      </c>
      <c r="Y69" s="46">
        <f t="shared" si="1"/>
        <v>0</v>
      </c>
      <c r="Z69" s="22"/>
    </row>
    <row r="70" spans="2:26" ht="27.95" customHeight="1" x14ac:dyDescent="0.25">
      <c r="B70" s="24">
        <v>18</v>
      </c>
      <c r="C70" s="22"/>
      <c r="D70" s="25" t="s">
        <v>182</v>
      </c>
      <c r="E70" s="22"/>
      <c r="F70" s="22"/>
      <c r="G70" s="22"/>
      <c r="H70" s="22"/>
      <c r="I70" s="22"/>
      <c r="J70" s="22"/>
      <c r="K70" s="22"/>
      <c r="L70" s="22"/>
      <c r="M70" s="25" t="s">
        <v>183</v>
      </c>
      <c r="N70" s="22"/>
      <c r="O70" s="22"/>
      <c r="P70" s="22"/>
      <c r="Q70" s="22"/>
      <c r="R70" s="22"/>
      <c r="S70" s="47">
        <v>0</v>
      </c>
      <c r="T70" s="48"/>
      <c r="U70" s="48"/>
      <c r="V70" s="46">
        <v>165</v>
      </c>
      <c r="W70" s="22"/>
      <c r="X70" s="11" t="s">
        <v>169</v>
      </c>
      <c r="Y70" s="46">
        <f t="shared" si="1"/>
        <v>0</v>
      </c>
      <c r="Z70" s="22"/>
    </row>
    <row r="71" spans="2:26" ht="27.95" customHeight="1" x14ac:dyDescent="0.25">
      <c r="B71" s="24">
        <v>19</v>
      </c>
      <c r="C71" s="22"/>
      <c r="D71" s="25" t="s">
        <v>184</v>
      </c>
      <c r="E71" s="22"/>
      <c r="F71" s="22"/>
      <c r="G71" s="22"/>
      <c r="H71" s="22"/>
      <c r="I71" s="22"/>
      <c r="J71" s="22"/>
      <c r="K71" s="22"/>
      <c r="L71" s="22"/>
      <c r="M71" s="25" t="s">
        <v>185</v>
      </c>
      <c r="N71" s="22"/>
      <c r="O71" s="22"/>
      <c r="P71" s="22"/>
      <c r="Q71" s="22"/>
      <c r="R71" s="22"/>
      <c r="S71" s="47">
        <v>0</v>
      </c>
      <c r="T71" s="48"/>
      <c r="U71" s="48"/>
      <c r="V71" s="46">
        <v>9</v>
      </c>
      <c r="W71" s="22"/>
      <c r="X71" s="11" t="s">
        <v>152</v>
      </c>
      <c r="Y71" s="46">
        <f t="shared" si="1"/>
        <v>0</v>
      </c>
      <c r="Z71" s="22"/>
    </row>
    <row r="72" spans="2:26" ht="27.95" customHeight="1" x14ac:dyDescent="0.25">
      <c r="B72" s="24">
        <v>20</v>
      </c>
      <c r="C72" s="22"/>
      <c r="D72" s="25" t="s">
        <v>186</v>
      </c>
      <c r="E72" s="22"/>
      <c r="F72" s="22"/>
      <c r="G72" s="22"/>
      <c r="H72" s="22"/>
      <c r="I72" s="22"/>
      <c r="J72" s="22"/>
      <c r="K72" s="22"/>
      <c r="L72" s="22"/>
      <c r="M72" s="25" t="s">
        <v>187</v>
      </c>
      <c r="N72" s="22"/>
      <c r="O72" s="22"/>
      <c r="P72" s="22"/>
      <c r="Q72" s="22"/>
      <c r="R72" s="22"/>
      <c r="S72" s="47">
        <v>0</v>
      </c>
      <c r="T72" s="48"/>
      <c r="U72" s="48"/>
      <c r="V72" s="46">
        <v>30</v>
      </c>
      <c r="W72" s="22"/>
      <c r="X72" s="11" t="s">
        <v>64</v>
      </c>
      <c r="Y72" s="46">
        <f t="shared" si="1"/>
        <v>0</v>
      </c>
      <c r="Z72" s="22"/>
    </row>
    <row r="73" spans="2:26" ht="27.95" customHeight="1" x14ac:dyDescent="0.25">
      <c r="B73" s="24">
        <v>21</v>
      </c>
      <c r="C73" s="22"/>
      <c r="D73" s="25" t="s">
        <v>188</v>
      </c>
      <c r="E73" s="22"/>
      <c r="F73" s="22"/>
      <c r="G73" s="22"/>
      <c r="H73" s="22"/>
      <c r="I73" s="22"/>
      <c r="J73" s="22"/>
      <c r="K73" s="22"/>
      <c r="L73" s="22"/>
      <c r="M73" s="25" t="s">
        <v>189</v>
      </c>
      <c r="N73" s="22"/>
      <c r="O73" s="22"/>
      <c r="P73" s="22"/>
      <c r="Q73" s="22"/>
      <c r="R73" s="22"/>
      <c r="S73" s="47">
        <v>0</v>
      </c>
      <c r="T73" s="48"/>
      <c r="U73" s="48"/>
      <c r="V73" s="46">
        <v>52</v>
      </c>
      <c r="W73" s="22"/>
      <c r="X73" s="11" t="s">
        <v>169</v>
      </c>
      <c r="Y73" s="46">
        <f t="shared" si="1"/>
        <v>0</v>
      </c>
      <c r="Z73" s="22"/>
    </row>
    <row r="74" spans="2:26" ht="27.95" customHeight="1" x14ac:dyDescent="0.25">
      <c r="B74" s="24">
        <v>22</v>
      </c>
      <c r="C74" s="22"/>
      <c r="D74" s="25" t="s">
        <v>190</v>
      </c>
      <c r="E74" s="22"/>
      <c r="F74" s="22"/>
      <c r="G74" s="22"/>
      <c r="H74" s="22"/>
      <c r="I74" s="22"/>
      <c r="J74" s="22"/>
      <c r="K74" s="22"/>
      <c r="L74" s="22"/>
      <c r="M74" s="25" t="s">
        <v>191</v>
      </c>
      <c r="N74" s="22"/>
      <c r="O74" s="22"/>
      <c r="P74" s="22"/>
      <c r="Q74" s="22"/>
      <c r="R74" s="22"/>
      <c r="S74" s="47">
        <v>0</v>
      </c>
      <c r="T74" s="48"/>
      <c r="U74" s="48"/>
      <c r="V74" s="46">
        <v>1</v>
      </c>
      <c r="W74" s="22"/>
      <c r="X74" s="11" t="s">
        <v>152</v>
      </c>
      <c r="Y74" s="46">
        <f t="shared" si="1"/>
        <v>0</v>
      </c>
      <c r="Z74" s="22"/>
    </row>
    <row r="75" spans="2:26" ht="27.95" customHeight="1" x14ac:dyDescent="0.25">
      <c r="B75" s="24">
        <v>23</v>
      </c>
      <c r="C75" s="22"/>
      <c r="D75" s="25" t="s">
        <v>192</v>
      </c>
      <c r="E75" s="22"/>
      <c r="F75" s="22"/>
      <c r="G75" s="22"/>
      <c r="H75" s="22"/>
      <c r="I75" s="22"/>
      <c r="J75" s="22"/>
      <c r="K75" s="22"/>
      <c r="L75" s="22"/>
      <c r="M75" s="25" t="s">
        <v>193</v>
      </c>
      <c r="N75" s="22"/>
      <c r="O75" s="22"/>
      <c r="P75" s="22"/>
      <c r="Q75" s="22"/>
      <c r="R75" s="22"/>
      <c r="S75" s="47">
        <v>0</v>
      </c>
      <c r="T75" s="48"/>
      <c r="U75" s="48"/>
      <c r="V75" s="46">
        <v>1</v>
      </c>
      <c r="W75" s="22"/>
      <c r="X75" s="11" t="s">
        <v>152</v>
      </c>
      <c r="Y75" s="46">
        <f t="shared" si="1"/>
        <v>0</v>
      </c>
      <c r="Z75" s="22"/>
    </row>
    <row r="76" spans="2:26" ht="27.95" customHeight="1" x14ac:dyDescent="0.25">
      <c r="B76" s="24">
        <v>24</v>
      </c>
      <c r="C76" s="22"/>
      <c r="D76" s="25" t="s">
        <v>194</v>
      </c>
      <c r="E76" s="22"/>
      <c r="F76" s="22"/>
      <c r="G76" s="22"/>
      <c r="H76" s="22"/>
      <c r="I76" s="22"/>
      <c r="J76" s="22"/>
      <c r="K76" s="22"/>
      <c r="L76" s="22"/>
      <c r="M76" s="25" t="s">
        <v>195</v>
      </c>
      <c r="N76" s="22"/>
      <c r="O76" s="22"/>
      <c r="P76" s="22"/>
      <c r="Q76" s="22"/>
      <c r="R76" s="22"/>
      <c r="S76" s="47">
        <v>0</v>
      </c>
      <c r="T76" s="48"/>
      <c r="U76" s="48"/>
      <c r="V76" s="46">
        <v>1</v>
      </c>
      <c r="W76" s="22"/>
      <c r="X76" s="11" t="s">
        <v>152</v>
      </c>
      <c r="Y76" s="46">
        <f t="shared" si="1"/>
        <v>0</v>
      </c>
      <c r="Z76" s="22"/>
    </row>
    <row r="77" spans="2:26" ht="27.95" customHeight="1" x14ac:dyDescent="0.25">
      <c r="B77" s="24">
        <v>25</v>
      </c>
      <c r="C77" s="22"/>
      <c r="D77" s="25" t="s">
        <v>196</v>
      </c>
      <c r="E77" s="22"/>
      <c r="F77" s="22"/>
      <c r="G77" s="22"/>
      <c r="H77" s="22"/>
      <c r="I77" s="22"/>
      <c r="J77" s="22"/>
      <c r="K77" s="22"/>
      <c r="L77" s="22"/>
      <c r="M77" s="25" t="s">
        <v>197</v>
      </c>
      <c r="N77" s="22"/>
      <c r="O77" s="22"/>
      <c r="P77" s="22"/>
      <c r="Q77" s="22"/>
      <c r="R77" s="22"/>
      <c r="S77" s="47">
        <v>0</v>
      </c>
      <c r="T77" s="48"/>
      <c r="U77" s="48"/>
      <c r="V77" s="46">
        <v>25</v>
      </c>
      <c r="W77" s="22"/>
      <c r="X77" s="11" t="s">
        <v>169</v>
      </c>
      <c r="Y77" s="46">
        <f t="shared" si="1"/>
        <v>0</v>
      </c>
      <c r="Z77" s="22"/>
    </row>
    <row r="78" spans="2:26" ht="27.95" customHeight="1" x14ac:dyDescent="0.25">
      <c r="B78" s="24">
        <v>26</v>
      </c>
      <c r="C78" s="22"/>
      <c r="D78" s="25" t="s">
        <v>198</v>
      </c>
      <c r="E78" s="22"/>
      <c r="F78" s="22"/>
      <c r="G78" s="22"/>
      <c r="H78" s="22"/>
      <c r="I78" s="22"/>
      <c r="J78" s="22"/>
      <c r="K78" s="22"/>
      <c r="L78" s="22"/>
      <c r="M78" s="25" t="s">
        <v>199</v>
      </c>
      <c r="N78" s="22"/>
      <c r="O78" s="22"/>
      <c r="P78" s="22"/>
      <c r="Q78" s="22"/>
      <c r="R78" s="22"/>
      <c r="S78" s="47">
        <v>0</v>
      </c>
      <c r="T78" s="48"/>
      <c r="U78" s="48"/>
      <c r="V78" s="46">
        <v>30</v>
      </c>
      <c r="W78" s="22"/>
      <c r="X78" s="11" t="s">
        <v>169</v>
      </c>
      <c r="Y78" s="46">
        <f t="shared" si="1"/>
        <v>0</v>
      </c>
      <c r="Z78" s="22"/>
    </row>
    <row r="79" spans="2:26" ht="27.95" customHeight="1" x14ac:dyDescent="0.25">
      <c r="B79" s="24">
        <v>27</v>
      </c>
      <c r="C79" s="22"/>
      <c r="D79" s="25" t="s">
        <v>200</v>
      </c>
      <c r="E79" s="22"/>
      <c r="F79" s="22"/>
      <c r="G79" s="22"/>
      <c r="H79" s="22"/>
      <c r="I79" s="22"/>
      <c r="J79" s="22"/>
      <c r="K79" s="22"/>
      <c r="L79" s="22"/>
      <c r="M79" s="25" t="s">
        <v>201</v>
      </c>
      <c r="N79" s="22"/>
      <c r="O79" s="22"/>
      <c r="P79" s="22"/>
      <c r="Q79" s="22"/>
      <c r="R79" s="22"/>
      <c r="S79" s="47">
        <v>0</v>
      </c>
      <c r="T79" s="48"/>
      <c r="U79" s="48"/>
      <c r="V79" s="46">
        <v>4</v>
      </c>
      <c r="W79" s="22"/>
      <c r="X79" s="11" t="s">
        <v>54</v>
      </c>
      <c r="Y79" s="46">
        <f t="shared" si="1"/>
        <v>0</v>
      </c>
      <c r="Z79" s="22"/>
    </row>
    <row r="80" spans="2:26" ht="27.95" customHeight="1" x14ac:dyDescent="0.25">
      <c r="B80" s="24">
        <v>28</v>
      </c>
      <c r="C80" s="22"/>
      <c r="D80" s="25" t="s">
        <v>202</v>
      </c>
      <c r="E80" s="22"/>
      <c r="F80" s="22"/>
      <c r="G80" s="22"/>
      <c r="H80" s="22"/>
      <c r="I80" s="22"/>
      <c r="J80" s="22"/>
      <c r="K80" s="22"/>
      <c r="L80" s="22"/>
      <c r="M80" s="25" t="s">
        <v>203</v>
      </c>
      <c r="N80" s="22"/>
      <c r="O80" s="22"/>
      <c r="P80" s="22"/>
      <c r="Q80" s="22"/>
      <c r="R80" s="22"/>
      <c r="S80" s="47">
        <v>0</v>
      </c>
      <c r="T80" s="48"/>
      <c r="U80" s="48"/>
      <c r="V80" s="46">
        <v>62</v>
      </c>
      <c r="W80" s="22"/>
      <c r="X80" s="11" t="s">
        <v>169</v>
      </c>
      <c r="Y80" s="46">
        <f t="shared" si="1"/>
        <v>0</v>
      </c>
      <c r="Z80" s="22"/>
    </row>
    <row r="81" spans="2:26" ht="27.95" customHeight="1" x14ac:dyDescent="0.25">
      <c r="B81" s="24">
        <v>29</v>
      </c>
      <c r="C81" s="22"/>
      <c r="D81" s="25" t="s">
        <v>204</v>
      </c>
      <c r="E81" s="22"/>
      <c r="F81" s="22"/>
      <c r="G81" s="22"/>
      <c r="H81" s="22"/>
      <c r="I81" s="22"/>
      <c r="J81" s="22"/>
      <c r="K81" s="22"/>
      <c r="L81" s="22"/>
      <c r="M81" s="25" t="s">
        <v>205</v>
      </c>
      <c r="N81" s="22"/>
      <c r="O81" s="22"/>
      <c r="P81" s="22"/>
      <c r="Q81" s="22"/>
      <c r="R81" s="22"/>
      <c r="S81" s="47">
        <v>0</v>
      </c>
      <c r="T81" s="48"/>
      <c r="U81" s="48"/>
      <c r="V81" s="46">
        <v>120</v>
      </c>
      <c r="W81" s="22"/>
      <c r="X81" s="11" t="s">
        <v>169</v>
      </c>
      <c r="Y81" s="46">
        <f t="shared" si="1"/>
        <v>0</v>
      </c>
      <c r="Z81" s="22"/>
    </row>
    <row r="82" spans="2:26" ht="27.95" customHeight="1" x14ac:dyDescent="0.25">
      <c r="B82" s="24">
        <v>30</v>
      </c>
      <c r="C82" s="22"/>
      <c r="D82" s="25" t="s">
        <v>206</v>
      </c>
      <c r="E82" s="22"/>
      <c r="F82" s="22"/>
      <c r="G82" s="22"/>
      <c r="H82" s="22"/>
      <c r="I82" s="22"/>
      <c r="J82" s="22"/>
      <c r="K82" s="22"/>
      <c r="L82" s="22"/>
      <c r="M82" s="25" t="s">
        <v>207</v>
      </c>
      <c r="N82" s="22"/>
      <c r="O82" s="22"/>
      <c r="P82" s="22"/>
      <c r="Q82" s="22"/>
      <c r="R82" s="22"/>
      <c r="S82" s="47">
        <v>0</v>
      </c>
      <c r="T82" s="48"/>
      <c r="U82" s="48"/>
      <c r="V82" s="46">
        <v>48</v>
      </c>
      <c r="W82" s="22"/>
      <c r="X82" s="11" t="s">
        <v>169</v>
      </c>
      <c r="Y82" s="46">
        <f t="shared" si="1"/>
        <v>0</v>
      </c>
      <c r="Z82" s="22"/>
    </row>
    <row r="83" spans="2:26" ht="27.95" customHeight="1" x14ac:dyDescent="0.25">
      <c r="B83" s="24">
        <v>31</v>
      </c>
      <c r="C83" s="22"/>
      <c r="D83" s="25" t="s">
        <v>208</v>
      </c>
      <c r="E83" s="22"/>
      <c r="F83" s="22"/>
      <c r="G83" s="22"/>
      <c r="H83" s="22"/>
      <c r="I83" s="22"/>
      <c r="J83" s="22"/>
      <c r="K83" s="22"/>
      <c r="L83" s="22"/>
      <c r="M83" s="25" t="s">
        <v>209</v>
      </c>
      <c r="N83" s="22"/>
      <c r="O83" s="22"/>
      <c r="P83" s="22"/>
      <c r="Q83" s="22"/>
      <c r="R83" s="22"/>
      <c r="S83" s="47">
        <v>0</v>
      </c>
      <c r="T83" s="48"/>
      <c r="U83" s="48"/>
      <c r="V83" s="46">
        <v>10</v>
      </c>
      <c r="W83" s="22"/>
      <c r="X83" s="11" t="s">
        <v>169</v>
      </c>
      <c r="Y83" s="46">
        <f t="shared" si="1"/>
        <v>0</v>
      </c>
      <c r="Z83" s="22"/>
    </row>
    <row r="84" spans="2:26" ht="27.95" customHeight="1" x14ac:dyDescent="0.25">
      <c r="B84" s="24">
        <v>32</v>
      </c>
      <c r="C84" s="22"/>
      <c r="D84" s="25" t="s">
        <v>210</v>
      </c>
      <c r="E84" s="22"/>
      <c r="F84" s="22"/>
      <c r="G84" s="22"/>
      <c r="H84" s="22"/>
      <c r="I84" s="22"/>
      <c r="J84" s="22"/>
      <c r="K84" s="22"/>
      <c r="L84" s="22"/>
      <c r="M84" s="25" t="s">
        <v>211</v>
      </c>
      <c r="N84" s="22"/>
      <c r="O84" s="22"/>
      <c r="P84" s="22"/>
      <c r="Q84" s="22"/>
      <c r="R84" s="22"/>
      <c r="S84" s="47">
        <v>0</v>
      </c>
      <c r="T84" s="48"/>
      <c r="U84" s="48"/>
      <c r="V84" s="46">
        <v>45</v>
      </c>
      <c r="W84" s="22"/>
      <c r="X84" s="11" t="s">
        <v>169</v>
      </c>
      <c r="Y84" s="46">
        <f t="shared" si="1"/>
        <v>0</v>
      </c>
      <c r="Z84" s="22"/>
    </row>
    <row r="85" spans="2:26" ht="27.95" customHeight="1" x14ac:dyDescent="0.25">
      <c r="B85" s="24">
        <v>33</v>
      </c>
      <c r="C85" s="22"/>
      <c r="D85" s="25" t="s">
        <v>212</v>
      </c>
      <c r="E85" s="22"/>
      <c r="F85" s="22"/>
      <c r="G85" s="22"/>
      <c r="H85" s="22"/>
      <c r="I85" s="22"/>
      <c r="J85" s="22"/>
      <c r="K85" s="22"/>
      <c r="L85" s="22"/>
      <c r="M85" s="25" t="s">
        <v>213</v>
      </c>
      <c r="N85" s="22"/>
      <c r="O85" s="22"/>
      <c r="P85" s="22"/>
      <c r="Q85" s="22"/>
      <c r="R85" s="22"/>
      <c r="S85" s="47">
        <v>0</v>
      </c>
      <c r="T85" s="48"/>
      <c r="U85" s="48"/>
      <c r="V85" s="46">
        <v>25</v>
      </c>
      <c r="W85" s="22"/>
      <c r="X85" s="11" t="s">
        <v>169</v>
      </c>
      <c r="Y85" s="46">
        <f t="shared" si="1"/>
        <v>0</v>
      </c>
      <c r="Z85" s="22"/>
    </row>
    <row r="86" spans="2:26" ht="27.95" customHeight="1" x14ac:dyDescent="0.25">
      <c r="B86" s="24">
        <v>34</v>
      </c>
      <c r="C86" s="22"/>
      <c r="D86" s="25" t="s">
        <v>214</v>
      </c>
      <c r="E86" s="22"/>
      <c r="F86" s="22"/>
      <c r="G86" s="22"/>
      <c r="H86" s="22"/>
      <c r="I86" s="22"/>
      <c r="J86" s="22"/>
      <c r="K86" s="22"/>
      <c r="L86" s="22"/>
      <c r="M86" s="25" t="s">
        <v>215</v>
      </c>
      <c r="N86" s="22"/>
      <c r="O86" s="22"/>
      <c r="P86" s="22"/>
      <c r="Q86" s="22"/>
      <c r="R86" s="22"/>
      <c r="S86" s="47">
        <v>0</v>
      </c>
      <c r="T86" s="48"/>
      <c r="U86" s="48"/>
      <c r="V86" s="46">
        <v>66</v>
      </c>
      <c r="W86" s="22"/>
      <c r="X86" s="11" t="s">
        <v>169</v>
      </c>
      <c r="Y86" s="46">
        <f t="shared" si="1"/>
        <v>0</v>
      </c>
      <c r="Z86" s="22"/>
    </row>
    <row r="87" spans="2:26" ht="27.95" customHeight="1" x14ac:dyDescent="0.25">
      <c r="B87" s="24">
        <v>35</v>
      </c>
      <c r="C87" s="22"/>
      <c r="D87" s="25" t="s">
        <v>216</v>
      </c>
      <c r="E87" s="22"/>
      <c r="F87" s="22"/>
      <c r="G87" s="22"/>
      <c r="H87" s="22"/>
      <c r="I87" s="22"/>
      <c r="J87" s="22"/>
      <c r="K87" s="22"/>
      <c r="L87" s="22"/>
      <c r="M87" s="25" t="s">
        <v>217</v>
      </c>
      <c r="N87" s="22"/>
      <c r="O87" s="22"/>
      <c r="P87" s="22"/>
      <c r="Q87" s="22"/>
      <c r="R87" s="22"/>
      <c r="S87" s="47">
        <v>0</v>
      </c>
      <c r="T87" s="48"/>
      <c r="U87" s="48"/>
      <c r="V87" s="46">
        <v>226</v>
      </c>
      <c r="W87" s="22"/>
      <c r="X87" s="11" t="s">
        <v>169</v>
      </c>
      <c r="Y87" s="46">
        <f t="shared" si="1"/>
        <v>0</v>
      </c>
      <c r="Z87" s="22"/>
    </row>
    <row r="88" spans="2:26" ht="27.95" customHeight="1" x14ac:dyDescent="0.25">
      <c r="B88" s="24">
        <v>36</v>
      </c>
      <c r="C88" s="22"/>
      <c r="D88" s="25" t="s">
        <v>218</v>
      </c>
      <c r="E88" s="22"/>
      <c r="F88" s="22"/>
      <c r="G88" s="22"/>
      <c r="H88" s="22"/>
      <c r="I88" s="22"/>
      <c r="J88" s="22"/>
      <c r="K88" s="22"/>
      <c r="L88" s="22"/>
      <c r="M88" s="25" t="s">
        <v>219</v>
      </c>
      <c r="N88" s="22"/>
      <c r="O88" s="22"/>
      <c r="P88" s="22"/>
      <c r="Q88" s="22"/>
      <c r="R88" s="22"/>
      <c r="S88" s="47">
        <v>0</v>
      </c>
      <c r="T88" s="48"/>
      <c r="U88" s="48"/>
      <c r="V88" s="46">
        <v>85</v>
      </c>
      <c r="W88" s="22"/>
      <c r="X88" s="11" t="s">
        <v>169</v>
      </c>
      <c r="Y88" s="46">
        <f t="shared" si="1"/>
        <v>0</v>
      </c>
      <c r="Z88" s="22"/>
    </row>
    <row r="89" spans="2:26" ht="27.95" customHeight="1" x14ac:dyDescent="0.25">
      <c r="B89" s="24">
        <v>37</v>
      </c>
      <c r="C89" s="22"/>
      <c r="D89" s="25" t="s">
        <v>220</v>
      </c>
      <c r="E89" s="22"/>
      <c r="F89" s="22"/>
      <c r="G89" s="22"/>
      <c r="H89" s="22"/>
      <c r="I89" s="22"/>
      <c r="J89" s="22"/>
      <c r="K89" s="22"/>
      <c r="L89" s="22"/>
      <c r="M89" s="25" t="s">
        <v>221</v>
      </c>
      <c r="N89" s="22"/>
      <c r="O89" s="22"/>
      <c r="P89" s="22"/>
      <c r="Q89" s="22"/>
      <c r="R89" s="22"/>
      <c r="S89" s="47">
        <v>0</v>
      </c>
      <c r="T89" s="48"/>
      <c r="U89" s="48"/>
      <c r="V89" s="46">
        <v>1</v>
      </c>
      <c r="W89" s="22"/>
      <c r="X89" s="11" t="s">
        <v>152</v>
      </c>
      <c r="Y89" s="46">
        <f t="shared" si="1"/>
        <v>0</v>
      </c>
      <c r="Z89" s="22"/>
    </row>
    <row r="90" spans="2:26" ht="27.95" customHeight="1" x14ac:dyDescent="0.25">
      <c r="B90" s="24">
        <v>38</v>
      </c>
      <c r="C90" s="22"/>
      <c r="D90" s="25" t="s">
        <v>222</v>
      </c>
      <c r="E90" s="22"/>
      <c r="F90" s="22"/>
      <c r="G90" s="22"/>
      <c r="H90" s="22"/>
      <c r="I90" s="22"/>
      <c r="J90" s="22"/>
      <c r="K90" s="22"/>
      <c r="L90" s="22"/>
      <c r="M90" s="25" t="s">
        <v>223</v>
      </c>
      <c r="N90" s="22"/>
      <c r="O90" s="22"/>
      <c r="P90" s="22"/>
      <c r="Q90" s="22"/>
      <c r="R90" s="22"/>
      <c r="S90" s="47">
        <v>0</v>
      </c>
      <c r="T90" s="48"/>
      <c r="U90" s="48"/>
      <c r="V90" s="46">
        <v>5.18</v>
      </c>
      <c r="W90" s="22"/>
      <c r="X90" s="11" t="s">
        <v>224</v>
      </c>
      <c r="Y90" s="46">
        <f t="shared" si="1"/>
        <v>0</v>
      </c>
      <c r="Z90" s="22"/>
    </row>
    <row r="91" spans="2:26" ht="27.95" customHeight="1" x14ac:dyDescent="0.25">
      <c r="B91" s="24">
        <v>39</v>
      </c>
      <c r="C91" s="22"/>
      <c r="D91" s="25" t="s">
        <v>225</v>
      </c>
      <c r="E91" s="22"/>
      <c r="F91" s="22"/>
      <c r="G91" s="22"/>
      <c r="H91" s="22"/>
      <c r="I91" s="22"/>
      <c r="J91" s="22"/>
      <c r="K91" s="22"/>
      <c r="L91" s="22"/>
      <c r="M91" s="25" t="s">
        <v>226</v>
      </c>
      <c r="N91" s="22"/>
      <c r="O91" s="22"/>
      <c r="P91" s="22"/>
      <c r="Q91" s="22"/>
      <c r="R91" s="22"/>
      <c r="S91" s="47">
        <v>0</v>
      </c>
      <c r="T91" s="48"/>
      <c r="U91" s="48"/>
      <c r="V91" s="46">
        <v>160</v>
      </c>
      <c r="W91" s="22"/>
      <c r="X91" s="11" t="s">
        <v>169</v>
      </c>
      <c r="Y91" s="46">
        <f t="shared" si="1"/>
        <v>0</v>
      </c>
      <c r="Z91" s="22"/>
    </row>
    <row r="92" spans="2:26" ht="27.95" customHeight="1" x14ac:dyDescent="0.25">
      <c r="B92" s="24">
        <v>40</v>
      </c>
      <c r="C92" s="22"/>
      <c r="D92" s="25" t="s">
        <v>227</v>
      </c>
      <c r="E92" s="22"/>
      <c r="F92" s="22"/>
      <c r="G92" s="22"/>
      <c r="H92" s="22"/>
      <c r="I92" s="22"/>
      <c r="J92" s="22"/>
      <c r="K92" s="22"/>
      <c r="L92" s="22"/>
      <c r="M92" s="25" t="s">
        <v>228</v>
      </c>
      <c r="N92" s="22"/>
      <c r="O92" s="22"/>
      <c r="P92" s="22"/>
      <c r="Q92" s="22"/>
      <c r="R92" s="22"/>
      <c r="S92" s="47">
        <v>0</v>
      </c>
      <c r="T92" s="48"/>
      <c r="U92" s="48"/>
      <c r="V92" s="46">
        <v>25</v>
      </c>
      <c r="W92" s="22"/>
      <c r="X92" s="11" t="s">
        <v>169</v>
      </c>
      <c r="Y92" s="46">
        <f t="shared" si="1"/>
        <v>0</v>
      </c>
      <c r="Z92" s="22"/>
    </row>
    <row r="93" spans="2:26" ht="27.95" customHeight="1" x14ac:dyDescent="0.25">
      <c r="B93" s="24">
        <v>41</v>
      </c>
      <c r="C93" s="22"/>
      <c r="D93" s="25" t="s">
        <v>229</v>
      </c>
      <c r="E93" s="22"/>
      <c r="F93" s="22"/>
      <c r="G93" s="22"/>
      <c r="H93" s="22"/>
      <c r="I93" s="22"/>
      <c r="J93" s="22"/>
      <c r="K93" s="22"/>
      <c r="L93" s="22"/>
      <c r="M93" s="25" t="s">
        <v>230</v>
      </c>
      <c r="N93" s="22"/>
      <c r="O93" s="22"/>
      <c r="P93" s="22"/>
      <c r="Q93" s="22"/>
      <c r="R93" s="22"/>
      <c r="S93" s="47">
        <v>0</v>
      </c>
      <c r="T93" s="48"/>
      <c r="U93" s="48"/>
      <c r="V93" s="46">
        <v>9</v>
      </c>
      <c r="W93" s="22"/>
      <c r="X93" s="11" t="s">
        <v>152</v>
      </c>
      <c r="Y93" s="46">
        <f t="shared" si="1"/>
        <v>0</v>
      </c>
      <c r="Z93" s="22"/>
    </row>
    <row r="94" spans="2:26" ht="27.95" customHeight="1" x14ac:dyDescent="0.25">
      <c r="B94" s="24">
        <v>42</v>
      </c>
      <c r="C94" s="22"/>
      <c r="D94" s="25" t="s">
        <v>231</v>
      </c>
      <c r="E94" s="22"/>
      <c r="F94" s="22"/>
      <c r="G94" s="22"/>
      <c r="H94" s="22"/>
      <c r="I94" s="22"/>
      <c r="J94" s="22"/>
      <c r="K94" s="22"/>
      <c r="L94" s="22"/>
      <c r="M94" s="25" t="s">
        <v>232</v>
      </c>
      <c r="N94" s="22"/>
      <c r="O94" s="22"/>
      <c r="P94" s="22"/>
      <c r="Q94" s="22"/>
      <c r="R94" s="22"/>
      <c r="S94" s="47">
        <v>0</v>
      </c>
      <c r="T94" s="48"/>
      <c r="U94" s="48"/>
      <c r="V94" s="46">
        <v>1</v>
      </c>
      <c r="W94" s="22"/>
      <c r="X94" s="11" t="s">
        <v>152</v>
      </c>
      <c r="Y94" s="46">
        <f t="shared" si="1"/>
        <v>0</v>
      </c>
      <c r="Z94" s="22"/>
    </row>
    <row r="95" spans="2:26" ht="27.95" customHeight="1" x14ac:dyDescent="0.25">
      <c r="B95" s="24">
        <v>43</v>
      </c>
      <c r="C95" s="22"/>
      <c r="D95" s="25" t="s">
        <v>233</v>
      </c>
      <c r="E95" s="22"/>
      <c r="F95" s="22"/>
      <c r="G95" s="22"/>
      <c r="H95" s="22"/>
      <c r="I95" s="22"/>
      <c r="J95" s="22"/>
      <c r="K95" s="22"/>
      <c r="L95" s="22"/>
      <c r="M95" s="25" t="s">
        <v>234</v>
      </c>
      <c r="N95" s="22"/>
      <c r="O95" s="22"/>
      <c r="P95" s="22"/>
      <c r="Q95" s="22"/>
      <c r="R95" s="22"/>
      <c r="S95" s="47">
        <v>0</v>
      </c>
      <c r="T95" s="48"/>
      <c r="U95" s="48"/>
      <c r="V95" s="46">
        <v>25</v>
      </c>
      <c r="W95" s="22"/>
      <c r="X95" s="11" t="s">
        <v>169</v>
      </c>
      <c r="Y95" s="46">
        <f t="shared" si="1"/>
        <v>0</v>
      </c>
      <c r="Z95" s="22"/>
    </row>
    <row r="96" spans="2:26" ht="27.95" customHeight="1" x14ac:dyDescent="0.25">
      <c r="B96" s="24">
        <v>44</v>
      </c>
      <c r="C96" s="22"/>
      <c r="D96" s="25" t="s">
        <v>235</v>
      </c>
      <c r="E96" s="22"/>
      <c r="F96" s="22"/>
      <c r="G96" s="22"/>
      <c r="H96" s="22"/>
      <c r="I96" s="22"/>
      <c r="J96" s="22"/>
      <c r="K96" s="22"/>
      <c r="L96" s="22"/>
      <c r="M96" s="25" t="s">
        <v>236</v>
      </c>
      <c r="N96" s="22"/>
      <c r="O96" s="22"/>
      <c r="P96" s="22"/>
      <c r="Q96" s="22"/>
      <c r="R96" s="22"/>
      <c r="S96" s="47">
        <v>0</v>
      </c>
      <c r="T96" s="48"/>
      <c r="U96" s="48"/>
      <c r="V96" s="46">
        <v>2</v>
      </c>
      <c r="W96" s="22"/>
      <c r="X96" s="11" t="s">
        <v>152</v>
      </c>
      <c r="Y96" s="46">
        <f t="shared" si="1"/>
        <v>0</v>
      </c>
      <c r="Z96" s="22"/>
    </row>
    <row r="97" spans="2:26" ht="27.95" customHeight="1" x14ac:dyDescent="0.25">
      <c r="B97" s="24">
        <v>45</v>
      </c>
      <c r="C97" s="22"/>
      <c r="D97" s="25" t="s">
        <v>237</v>
      </c>
      <c r="E97" s="22"/>
      <c r="F97" s="22"/>
      <c r="G97" s="22"/>
      <c r="H97" s="22"/>
      <c r="I97" s="22"/>
      <c r="J97" s="22"/>
      <c r="K97" s="22"/>
      <c r="L97" s="22"/>
      <c r="M97" s="25" t="s">
        <v>238</v>
      </c>
      <c r="N97" s="22"/>
      <c r="O97" s="22"/>
      <c r="P97" s="22"/>
      <c r="Q97" s="22"/>
      <c r="R97" s="22"/>
      <c r="S97" s="47">
        <v>0</v>
      </c>
      <c r="T97" s="48"/>
      <c r="U97" s="48"/>
      <c r="V97" s="46">
        <v>1</v>
      </c>
      <c r="W97" s="22"/>
      <c r="X97" s="11" t="s">
        <v>152</v>
      </c>
      <c r="Y97" s="46">
        <f t="shared" si="1"/>
        <v>0</v>
      </c>
      <c r="Z97" s="22"/>
    </row>
    <row r="98" spans="2:26" ht="27.95" customHeight="1" x14ac:dyDescent="0.25">
      <c r="B98" s="24">
        <v>46</v>
      </c>
      <c r="C98" s="22"/>
      <c r="D98" s="25" t="s">
        <v>239</v>
      </c>
      <c r="E98" s="22"/>
      <c r="F98" s="22"/>
      <c r="G98" s="22"/>
      <c r="H98" s="22"/>
      <c r="I98" s="22"/>
      <c r="J98" s="22"/>
      <c r="K98" s="22"/>
      <c r="L98" s="22"/>
      <c r="M98" s="25" t="s">
        <v>240</v>
      </c>
      <c r="N98" s="22"/>
      <c r="O98" s="22"/>
      <c r="P98" s="22"/>
      <c r="Q98" s="22"/>
      <c r="R98" s="22"/>
      <c r="S98" s="47">
        <v>0</v>
      </c>
      <c r="T98" s="48"/>
      <c r="U98" s="48"/>
      <c r="V98" s="46">
        <v>18</v>
      </c>
      <c r="W98" s="22"/>
      <c r="X98" s="11" t="s">
        <v>152</v>
      </c>
      <c r="Y98" s="46">
        <f t="shared" si="1"/>
        <v>0</v>
      </c>
      <c r="Z98" s="22"/>
    </row>
    <row r="99" spans="2:26" ht="27.95" customHeight="1" x14ac:dyDescent="0.25">
      <c r="B99" s="24">
        <v>47</v>
      </c>
      <c r="C99" s="22"/>
      <c r="D99" s="25" t="s">
        <v>241</v>
      </c>
      <c r="E99" s="22"/>
      <c r="F99" s="22"/>
      <c r="G99" s="22"/>
      <c r="H99" s="22"/>
      <c r="I99" s="22"/>
      <c r="J99" s="22"/>
      <c r="K99" s="22"/>
      <c r="L99" s="22"/>
      <c r="M99" s="25" t="s">
        <v>242</v>
      </c>
      <c r="N99" s="22"/>
      <c r="O99" s="22"/>
      <c r="P99" s="22"/>
      <c r="Q99" s="22"/>
      <c r="R99" s="22"/>
      <c r="S99" s="47">
        <v>0</v>
      </c>
      <c r="T99" s="48"/>
      <c r="U99" s="48"/>
      <c r="V99" s="46">
        <v>35.880000000000003</v>
      </c>
      <c r="W99" s="22"/>
      <c r="X99" s="11" t="s">
        <v>152</v>
      </c>
      <c r="Y99" s="46">
        <f t="shared" si="1"/>
        <v>0</v>
      </c>
      <c r="Z99" s="22"/>
    </row>
    <row r="100" spans="2:26" ht="27.95" customHeight="1" x14ac:dyDescent="0.25">
      <c r="B100" s="24">
        <v>48</v>
      </c>
      <c r="C100" s="22"/>
      <c r="D100" s="25" t="s">
        <v>243</v>
      </c>
      <c r="E100" s="22"/>
      <c r="F100" s="22"/>
      <c r="G100" s="22"/>
      <c r="H100" s="22"/>
      <c r="I100" s="22"/>
      <c r="J100" s="22"/>
      <c r="K100" s="22"/>
      <c r="L100" s="22"/>
      <c r="M100" s="25" t="s">
        <v>244</v>
      </c>
      <c r="N100" s="22"/>
      <c r="O100" s="22"/>
      <c r="P100" s="22"/>
      <c r="Q100" s="22"/>
      <c r="R100" s="22"/>
      <c r="S100" s="47">
        <v>0</v>
      </c>
      <c r="T100" s="48"/>
      <c r="U100" s="48"/>
      <c r="V100" s="46">
        <v>3</v>
      </c>
      <c r="W100" s="22"/>
      <c r="X100" s="11" t="s">
        <v>152</v>
      </c>
      <c r="Y100" s="46">
        <f t="shared" si="1"/>
        <v>0</v>
      </c>
      <c r="Z100" s="22"/>
    </row>
    <row r="101" spans="2:26" s="16" customFormat="1" ht="27.95" customHeight="1" x14ac:dyDescent="0.25">
      <c r="B101" s="24">
        <v>49</v>
      </c>
      <c r="C101" s="22"/>
      <c r="D101" s="25" t="s">
        <v>245</v>
      </c>
      <c r="E101" s="22"/>
      <c r="F101" s="22"/>
      <c r="G101" s="22"/>
      <c r="H101" s="22"/>
      <c r="I101" s="22"/>
      <c r="J101" s="22"/>
      <c r="K101" s="22"/>
      <c r="L101" s="22"/>
      <c r="M101" s="25" t="s">
        <v>246</v>
      </c>
      <c r="N101" s="22"/>
      <c r="O101" s="22"/>
      <c r="P101" s="22"/>
      <c r="Q101" s="22"/>
      <c r="R101" s="22"/>
      <c r="S101" s="47">
        <v>0</v>
      </c>
      <c r="T101" s="48"/>
      <c r="U101" s="48"/>
      <c r="V101" s="46">
        <v>6</v>
      </c>
      <c r="W101" s="22"/>
      <c r="X101" s="17" t="s">
        <v>64</v>
      </c>
      <c r="Y101" s="46">
        <f t="shared" ref="Y101" si="2">S101*V101</f>
        <v>0</v>
      </c>
      <c r="Z101" s="22"/>
    </row>
    <row r="102" spans="2:26" ht="27.95" customHeight="1" x14ac:dyDescent="0.25">
      <c r="B102" s="24">
        <v>50</v>
      </c>
      <c r="C102" s="22"/>
      <c r="D102" s="25">
        <v>849651</v>
      </c>
      <c r="E102" s="22"/>
      <c r="F102" s="22"/>
      <c r="G102" s="22"/>
      <c r="H102" s="22"/>
      <c r="I102" s="22"/>
      <c r="J102" s="22"/>
      <c r="K102" s="22"/>
      <c r="L102" s="22"/>
      <c r="M102" s="25" t="s">
        <v>269</v>
      </c>
      <c r="N102" s="22"/>
      <c r="O102" s="22"/>
      <c r="P102" s="22"/>
      <c r="Q102" s="22"/>
      <c r="R102" s="22"/>
      <c r="S102" s="47">
        <v>0</v>
      </c>
      <c r="T102" s="48"/>
      <c r="U102" s="48"/>
      <c r="V102" s="46">
        <v>1</v>
      </c>
      <c r="W102" s="22"/>
      <c r="X102" s="11" t="s">
        <v>64</v>
      </c>
      <c r="Y102" s="46">
        <f t="shared" si="1"/>
        <v>0</v>
      </c>
      <c r="Z102" s="22"/>
    </row>
    <row r="103" spans="2:26" ht="11.25" customHeight="1" x14ac:dyDescent="0.25"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</row>
    <row r="104" spans="2:26" ht="2.85" customHeight="1" x14ac:dyDescent="0.25"/>
    <row r="105" spans="2:26" ht="11.25" customHeight="1" x14ac:dyDescent="0.25">
      <c r="B105" s="23" t="s">
        <v>247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2:26" ht="1.5" customHeight="1" x14ac:dyDescent="0.25"/>
    <row r="107" spans="2:26" ht="11.25" customHeight="1" x14ac:dyDescent="0.25">
      <c r="C107" s="24" t="s">
        <v>143</v>
      </c>
      <c r="D107" s="22"/>
      <c r="F107" s="46">
        <f>SUM(Y53:Z102)</f>
        <v>0</v>
      </c>
      <c r="G107" s="22"/>
      <c r="H107" s="22"/>
      <c r="I107" s="22"/>
      <c r="J107" s="25" t="s">
        <v>144</v>
      </c>
      <c r="K107" s="22"/>
      <c r="L107" s="22"/>
      <c r="M107" s="22"/>
      <c r="N107" s="22"/>
      <c r="O107" s="22"/>
      <c r="P107" s="22"/>
    </row>
    <row r="108" spans="2:26" ht="9.9499999999999993" customHeight="1" x14ac:dyDescent="0.25"/>
    <row r="109" spans="2:26" ht="25.5" customHeight="1" x14ac:dyDescent="0.25"/>
    <row r="110" spans="2:26" ht="2.85" customHeight="1" x14ac:dyDescent="0.25"/>
    <row r="111" spans="2:26" ht="17.100000000000001" customHeight="1" x14ac:dyDescent="0.25">
      <c r="B111" s="40" t="s">
        <v>248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2:26" ht="2.85" customHeight="1" x14ac:dyDescent="0.25"/>
    <row r="113" spans="2:26" x14ac:dyDescent="0.25">
      <c r="B113" s="53" t="s">
        <v>45</v>
      </c>
      <c r="C113" s="50"/>
      <c r="D113" s="54" t="s">
        <v>46</v>
      </c>
      <c r="E113" s="50"/>
      <c r="F113" s="50"/>
      <c r="G113" s="50"/>
      <c r="H113" s="50"/>
      <c r="I113" s="50"/>
      <c r="J113" s="50"/>
      <c r="K113" s="50"/>
      <c r="L113" s="50"/>
      <c r="M113" s="54" t="s">
        <v>8</v>
      </c>
      <c r="N113" s="50"/>
      <c r="O113" s="50"/>
      <c r="P113" s="50"/>
      <c r="Q113" s="50"/>
      <c r="R113" s="50"/>
      <c r="S113" s="53" t="s">
        <v>47</v>
      </c>
      <c r="T113" s="50"/>
      <c r="U113" s="50"/>
      <c r="V113" s="53" t="s">
        <v>48</v>
      </c>
      <c r="W113" s="50"/>
      <c r="X113" s="14" t="s">
        <v>49</v>
      </c>
      <c r="Y113" s="53" t="s">
        <v>50</v>
      </c>
      <c r="Z113" s="50"/>
    </row>
    <row r="114" spans="2:26" ht="27.95" customHeight="1" x14ac:dyDescent="0.25">
      <c r="B114" s="52">
        <v>1</v>
      </c>
      <c r="C114" s="22"/>
      <c r="D114" s="25" t="s">
        <v>4</v>
      </c>
      <c r="E114" s="22"/>
      <c r="F114" s="22"/>
      <c r="G114" s="22"/>
      <c r="H114" s="22"/>
      <c r="I114" s="22"/>
      <c r="J114" s="22"/>
      <c r="K114" s="22"/>
      <c r="L114" s="22"/>
      <c r="M114" s="25" t="s">
        <v>249</v>
      </c>
      <c r="N114" s="22"/>
      <c r="O114" s="22"/>
      <c r="P114" s="22"/>
      <c r="Q114" s="22"/>
      <c r="R114" s="22"/>
      <c r="S114" s="47">
        <v>0</v>
      </c>
      <c r="T114" s="48"/>
      <c r="U114" s="48"/>
      <c r="V114" s="46">
        <v>32</v>
      </c>
      <c r="W114" s="22"/>
      <c r="X114" s="11" t="s">
        <v>250</v>
      </c>
      <c r="Y114" s="46">
        <f>S114*V114</f>
        <v>0</v>
      </c>
      <c r="Z114" s="22"/>
    </row>
    <row r="115" spans="2:26" ht="27.95" customHeight="1" x14ac:dyDescent="0.25">
      <c r="B115" s="52">
        <v>2</v>
      </c>
      <c r="C115" s="22"/>
      <c r="D115" s="25" t="s">
        <v>4</v>
      </c>
      <c r="E115" s="22"/>
      <c r="F115" s="22"/>
      <c r="G115" s="22"/>
      <c r="H115" s="22"/>
      <c r="I115" s="22"/>
      <c r="J115" s="22"/>
      <c r="K115" s="22"/>
      <c r="L115" s="22"/>
      <c r="M115" s="25" t="s">
        <v>251</v>
      </c>
      <c r="N115" s="22"/>
      <c r="O115" s="22"/>
      <c r="P115" s="22"/>
      <c r="Q115" s="22"/>
      <c r="R115" s="22"/>
      <c r="S115" s="47">
        <v>0</v>
      </c>
      <c r="T115" s="48"/>
      <c r="U115" s="48"/>
      <c r="V115" s="46">
        <v>8</v>
      </c>
      <c r="W115" s="22"/>
      <c r="X115" s="11" t="s">
        <v>250</v>
      </c>
      <c r="Y115" s="46">
        <f t="shared" ref="Y115:Y123" si="3">S115*V115</f>
        <v>0</v>
      </c>
      <c r="Z115" s="22"/>
    </row>
    <row r="116" spans="2:26" ht="27.95" customHeight="1" x14ac:dyDescent="0.25">
      <c r="B116" s="52">
        <v>3</v>
      </c>
      <c r="C116" s="22"/>
      <c r="D116" s="25" t="s">
        <v>4</v>
      </c>
      <c r="E116" s="22"/>
      <c r="F116" s="22"/>
      <c r="G116" s="22"/>
      <c r="H116" s="22"/>
      <c r="I116" s="22"/>
      <c r="J116" s="22"/>
      <c r="K116" s="22"/>
      <c r="L116" s="22"/>
      <c r="M116" s="25" t="s">
        <v>252</v>
      </c>
      <c r="N116" s="22"/>
      <c r="O116" s="22"/>
      <c r="P116" s="22"/>
      <c r="Q116" s="22"/>
      <c r="R116" s="22"/>
      <c r="S116" s="47">
        <v>0</v>
      </c>
      <c r="T116" s="48"/>
      <c r="U116" s="48"/>
      <c r="V116" s="46">
        <v>8</v>
      </c>
      <c r="W116" s="22"/>
      <c r="X116" s="11" t="s">
        <v>250</v>
      </c>
      <c r="Y116" s="46">
        <f t="shared" si="3"/>
        <v>0</v>
      </c>
      <c r="Z116" s="22"/>
    </row>
    <row r="117" spans="2:26" ht="27.95" customHeight="1" x14ac:dyDescent="0.25">
      <c r="B117" s="52">
        <v>4</v>
      </c>
      <c r="C117" s="22"/>
      <c r="D117" s="25" t="s">
        <v>4</v>
      </c>
      <c r="E117" s="22"/>
      <c r="F117" s="22"/>
      <c r="G117" s="22"/>
      <c r="H117" s="22"/>
      <c r="I117" s="22"/>
      <c r="J117" s="22"/>
      <c r="K117" s="22"/>
      <c r="L117" s="22"/>
      <c r="M117" s="25" t="s">
        <v>253</v>
      </c>
      <c r="N117" s="22"/>
      <c r="O117" s="22"/>
      <c r="P117" s="22"/>
      <c r="Q117" s="22"/>
      <c r="R117" s="22"/>
      <c r="S117" s="47">
        <v>0</v>
      </c>
      <c r="T117" s="48"/>
      <c r="U117" s="48"/>
      <c r="V117" s="46">
        <v>24</v>
      </c>
      <c r="W117" s="22"/>
      <c r="X117" s="11" t="s">
        <v>250</v>
      </c>
      <c r="Y117" s="46">
        <f t="shared" si="3"/>
        <v>0</v>
      </c>
      <c r="Z117" s="22"/>
    </row>
    <row r="118" spans="2:26" ht="27.95" customHeight="1" x14ac:dyDescent="0.25">
      <c r="B118" s="52">
        <v>5</v>
      </c>
      <c r="C118" s="22"/>
      <c r="D118" s="25" t="s">
        <v>4</v>
      </c>
      <c r="E118" s="22"/>
      <c r="F118" s="22"/>
      <c r="G118" s="22"/>
      <c r="H118" s="22"/>
      <c r="I118" s="22"/>
      <c r="J118" s="22"/>
      <c r="K118" s="22"/>
      <c r="L118" s="22"/>
      <c r="M118" s="25" t="s">
        <v>254</v>
      </c>
      <c r="N118" s="22"/>
      <c r="O118" s="22"/>
      <c r="P118" s="22"/>
      <c r="Q118" s="22"/>
      <c r="R118" s="22"/>
      <c r="S118" s="47">
        <v>0</v>
      </c>
      <c r="T118" s="48"/>
      <c r="U118" s="48"/>
      <c r="V118" s="46">
        <v>16</v>
      </c>
      <c r="W118" s="22"/>
      <c r="X118" s="11" t="s">
        <v>250</v>
      </c>
      <c r="Y118" s="46">
        <f t="shared" si="3"/>
        <v>0</v>
      </c>
      <c r="Z118" s="22"/>
    </row>
    <row r="119" spans="2:26" ht="27.95" customHeight="1" x14ac:dyDescent="0.25">
      <c r="B119" s="52">
        <v>6</v>
      </c>
      <c r="C119" s="22"/>
      <c r="D119" s="25" t="s">
        <v>4</v>
      </c>
      <c r="E119" s="22"/>
      <c r="F119" s="22"/>
      <c r="G119" s="22"/>
      <c r="H119" s="22"/>
      <c r="I119" s="22"/>
      <c r="J119" s="22"/>
      <c r="K119" s="22"/>
      <c r="L119" s="22"/>
      <c r="M119" s="25" t="s">
        <v>255</v>
      </c>
      <c r="N119" s="22"/>
      <c r="O119" s="22"/>
      <c r="P119" s="22"/>
      <c r="Q119" s="22"/>
      <c r="R119" s="22"/>
      <c r="S119" s="47">
        <v>0</v>
      </c>
      <c r="T119" s="48"/>
      <c r="U119" s="48"/>
      <c r="V119" s="46">
        <v>12</v>
      </c>
      <c r="W119" s="22"/>
      <c r="X119" s="11" t="s">
        <v>250</v>
      </c>
      <c r="Y119" s="46">
        <f t="shared" si="3"/>
        <v>0</v>
      </c>
      <c r="Z119" s="22"/>
    </row>
    <row r="120" spans="2:26" ht="27.95" customHeight="1" x14ac:dyDescent="0.25">
      <c r="B120" s="52">
        <v>7</v>
      </c>
      <c r="C120" s="22"/>
      <c r="D120" s="25" t="s">
        <v>4</v>
      </c>
      <c r="E120" s="22"/>
      <c r="F120" s="22"/>
      <c r="G120" s="22"/>
      <c r="H120" s="22"/>
      <c r="I120" s="22"/>
      <c r="J120" s="22"/>
      <c r="K120" s="22"/>
      <c r="L120" s="22"/>
      <c r="M120" s="25" t="s">
        <v>256</v>
      </c>
      <c r="N120" s="22"/>
      <c r="O120" s="22"/>
      <c r="P120" s="22"/>
      <c r="Q120" s="22"/>
      <c r="R120" s="22"/>
      <c r="S120" s="47">
        <v>0</v>
      </c>
      <c r="T120" s="48"/>
      <c r="U120" s="48"/>
      <c r="V120" s="46">
        <v>16</v>
      </c>
      <c r="W120" s="22"/>
      <c r="X120" s="11" t="s">
        <v>250</v>
      </c>
      <c r="Y120" s="46">
        <f t="shared" si="3"/>
        <v>0</v>
      </c>
      <c r="Z120" s="22"/>
    </row>
    <row r="121" spans="2:26" ht="27.95" customHeight="1" x14ac:dyDescent="0.25">
      <c r="B121" s="52">
        <v>8</v>
      </c>
      <c r="C121" s="22"/>
      <c r="D121" s="25" t="s">
        <v>4</v>
      </c>
      <c r="E121" s="22"/>
      <c r="F121" s="22"/>
      <c r="G121" s="22"/>
      <c r="H121" s="22"/>
      <c r="I121" s="22"/>
      <c r="J121" s="22"/>
      <c r="K121" s="22"/>
      <c r="L121" s="22"/>
      <c r="M121" s="25" t="s">
        <v>257</v>
      </c>
      <c r="N121" s="22"/>
      <c r="O121" s="22"/>
      <c r="P121" s="22"/>
      <c r="Q121" s="22"/>
      <c r="R121" s="22"/>
      <c r="S121" s="47">
        <v>0</v>
      </c>
      <c r="T121" s="48"/>
      <c r="U121" s="48"/>
      <c r="V121" s="46">
        <v>40</v>
      </c>
      <c r="W121" s="22"/>
      <c r="X121" s="11" t="s">
        <v>250</v>
      </c>
      <c r="Y121" s="46">
        <f t="shared" si="3"/>
        <v>0</v>
      </c>
      <c r="Z121" s="22"/>
    </row>
    <row r="122" spans="2:26" ht="27.95" customHeight="1" x14ac:dyDescent="0.25">
      <c r="B122" s="52">
        <v>9</v>
      </c>
      <c r="C122" s="22"/>
      <c r="D122" s="25" t="s">
        <v>4</v>
      </c>
      <c r="E122" s="22"/>
      <c r="F122" s="22"/>
      <c r="G122" s="22"/>
      <c r="H122" s="22"/>
      <c r="I122" s="22"/>
      <c r="J122" s="22"/>
      <c r="K122" s="22"/>
      <c r="L122" s="22"/>
      <c r="M122" s="25" t="s">
        <v>258</v>
      </c>
      <c r="N122" s="22"/>
      <c r="O122" s="22"/>
      <c r="P122" s="22"/>
      <c r="Q122" s="22"/>
      <c r="R122" s="22"/>
      <c r="S122" s="47">
        <v>0</v>
      </c>
      <c r="T122" s="48"/>
      <c r="U122" s="48"/>
      <c r="V122" s="46">
        <v>56</v>
      </c>
      <c r="W122" s="22"/>
      <c r="X122" s="11" t="s">
        <v>250</v>
      </c>
      <c r="Y122" s="46">
        <f t="shared" si="3"/>
        <v>0</v>
      </c>
      <c r="Z122" s="22"/>
    </row>
    <row r="123" spans="2:26" ht="27.95" customHeight="1" x14ac:dyDescent="0.25">
      <c r="B123" s="52">
        <v>10</v>
      </c>
      <c r="C123" s="22"/>
      <c r="D123" s="25" t="s">
        <v>4</v>
      </c>
      <c r="E123" s="22"/>
      <c r="F123" s="22"/>
      <c r="G123" s="22"/>
      <c r="H123" s="22"/>
      <c r="I123" s="22"/>
      <c r="J123" s="22"/>
      <c r="K123" s="22"/>
      <c r="L123" s="22"/>
      <c r="M123" s="25" t="s">
        <v>259</v>
      </c>
      <c r="N123" s="22"/>
      <c r="O123" s="22"/>
      <c r="P123" s="22"/>
      <c r="Q123" s="22"/>
      <c r="R123" s="22"/>
      <c r="S123" s="47">
        <v>0</v>
      </c>
      <c r="T123" s="48"/>
      <c r="U123" s="48"/>
      <c r="V123" s="46">
        <v>16</v>
      </c>
      <c r="W123" s="22"/>
      <c r="X123" s="11" t="s">
        <v>250</v>
      </c>
      <c r="Y123" s="46">
        <f t="shared" si="3"/>
        <v>0</v>
      </c>
      <c r="Z123" s="22"/>
    </row>
    <row r="124" spans="2:26" ht="11.45" customHeight="1" x14ac:dyDescent="0.25"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</row>
    <row r="125" spans="2:26" ht="2.85" customHeight="1" x14ac:dyDescent="0.25"/>
    <row r="126" spans="2:26" ht="11.25" customHeight="1" x14ac:dyDescent="0.25">
      <c r="B126" s="23" t="s">
        <v>260</v>
      </c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2:26" ht="1.5" customHeight="1" x14ac:dyDescent="0.25"/>
    <row r="128" spans="2:26" ht="11.25" customHeight="1" x14ac:dyDescent="0.25">
      <c r="C128" s="24" t="s">
        <v>143</v>
      </c>
      <c r="D128" s="22"/>
      <c r="F128" s="46">
        <f>SUM(Y114:Z123)</f>
        <v>0</v>
      </c>
      <c r="G128" s="22"/>
      <c r="H128" s="22"/>
      <c r="I128" s="22"/>
      <c r="J128" s="22"/>
      <c r="L128" s="25" t="s">
        <v>144</v>
      </c>
      <c r="M128" s="22"/>
      <c r="N128" s="22"/>
      <c r="O128" s="22"/>
      <c r="P128" s="22"/>
      <c r="Q128" s="22"/>
    </row>
    <row r="129" spans="2:26" ht="12.75" customHeight="1" x14ac:dyDescent="0.25"/>
    <row r="130" spans="2:26" ht="0" hidden="1" customHeight="1" x14ac:dyDescent="0.25"/>
    <row r="132" spans="2:26" ht="17.100000000000001" customHeight="1" x14ac:dyDescent="0.25">
      <c r="B132" s="40" t="s">
        <v>262</v>
      </c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2:26" ht="2.85" customHeight="1" x14ac:dyDescent="0.25"/>
    <row r="134" spans="2:26" x14ac:dyDescent="0.25">
      <c r="B134" s="49" t="s">
        <v>45</v>
      </c>
      <c r="C134" s="50"/>
      <c r="D134" s="51" t="s">
        <v>46</v>
      </c>
      <c r="E134" s="50"/>
      <c r="F134" s="50"/>
      <c r="G134" s="50"/>
      <c r="H134" s="50"/>
      <c r="I134" s="50"/>
      <c r="J134" s="50"/>
      <c r="K134" s="50"/>
      <c r="L134" s="50"/>
      <c r="M134" s="51" t="s">
        <v>8</v>
      </c>
      <c r="N134" s="50"/>
      <c r="O134" s="50"/>
      <c r="P134" s="50"/>
      <c r="Q134" s="50"/>
      <c r="R134" s="50"/>
      <c r="S134" s="49" t="s">
        <v>47</v>
      </c>
      <c r="T134" s="50"/>
      <c r="U134" s="50"/>
      <c r="V134" s="49" t="s">
        <v>48</v>
      </c>
      <c r="W134" s="50"/>
      <c r="X134" s="15" t="s">
        <v>49</v>
      </c>
      <c r="Y134" s="49" t="s">
        <v>50</v>
      </c>
      <c r="Z134" s="50"/>
    </row>
    <row r="135" spans="2:26" ht="27.95" customHeight="1" x14ac:dyDescent="0.25">
      <c r="B135" s="24">
        <v>1</v>
      </c>
      <c r="C135" s="22"/>
      <c r="D135" s="25">
        <v>1</v>
      </c>
      <c r="E135" s="22"/>
      <c r="F135" s="22"/>
      <c r="G135" s="22"/>
      <c r="H135" s="22"/>
      <c r="I135" s="22"/>
      <c r="J135" s="22"/>
      <c r="K135" s="22"/>
      <c r="L135" s="22"/>
      <c r="M135" s="25" t="s">
        <v>263</v>
      </c>
      <c r="N135" s="22"/>
      <c r="O135" s="22"/>
      <c r="P135" s="22"/>
      <c r="Q135" s="22"/>
      <c r="R135" s="22"/>
      <c r="S135" s="47">
        <v>0</v>
      </c>
      <c r="T135" s="48"/>
      <c r="U135" s="48"/>
      <c r="V135" s="46">
        <v>1</v>
      </c>
      <c r="W135" s="22"/>
      <c r="X135" s="11" t="s">
        <v>266</v>
      </c>
      <c r="Y135" s="46">
        <f>S135*V135</f>
        <v>0</v>
      </c>
      <c r="Z135" s="22"/>
    </row>
    <row r="136" spans="2:26" ht="27.95" customHeight="1" x14ac:dyDescent="0.25">
      <c r="B136" s="24">
        <v>2</v>
      </c>
      <c r="C136" s="22"/>
      <c r="D136" s="25">
        <v>2</v>
      </c>
      <c r="E136" s="22"/>
      <c r="F136" s="22"/>
      <c r="G136" s="22"/>
      <c r="H136" s="22"/>
      <c r="I136" s="22"/>
      <c r="J136" s="22"/>
      <c r="K136" s="22"/>
      <c r="L136" s="22"/>
      <c r="M136" s="25" t="s">
        <v>264</v>
      </c>
      <c r="N136" s="22"/>
      <c r="O136" s="22"/>
      <c r="P136" s="22"/>
      <c r="Q136" s="22"/>
      <c r="R136" s="22"/>
      <c r="S136" s="47">
        <v>0</v>
      </c>
      <c r="T136" s="48"/>
      <c r="U136" s="48"/>
      <c r="V136" s="46">
        <v>1</v>
      </c>
      <c r="W136" s="22"/>
      <c r="X136" s="11" t="s">
        <v>266</v>
      </c>
      <c r="Y136" s="46">
        <f t="shared" ref="Y136:Y137" si="4">S136*V136</f>
        <v>0</v>
      </c>
      <c r="Z136" s="22"/>
    </row>
    <row r="137" spans="2:26" ht="27.95" customHeight="1" x14ac:dyDescent="0.25">
      <c r="B137" s="24">
        <v>3</v>
      </c>
      <c r="C137" s="22"/>
      <c r="D137" s="25">
        <v>3</v>
      </c>
      <c r="E137" s="22"/>
      <c r="F137" s="22"/>
      <c r="G137" s="22"/>
      <c r="H137" s="22"/>
      <c r="I137" s="22"/>
      <c r="J137" s="22"/>
      <c r="K137" s="22"/>
      <c r="L137" s="22"/>
      <c r="M137" s="25" t="s">
        <v>265</v>
      </c>
      <c r="N137" s="22"/>
      <c r="O137" s="22"/>
      <c r="P137" s="22"/>
      <c r="Q137" s="22"/>
      <c r="R137" s="22"/>
      <c r="S137" s="47">
        <v>0</v>
      </c>
      <c r="T137" s="48"/>
      <c r="U137" s="48"/>
      <c r="V137" s="46">
        <v>1</v>
      </c>
      <c r="W137" s="22"/>
      <c r="X137" s="11" t="s">
        <v>266</v>
      </c>
      <c r="Y137" s="46">
        <f t="shared" si="4"/>
        <v>0</v>
      </c>
      <c r="Z137" s="22"/>
    </row>
  </sheetData>
  <sheetProtection algorithmName="SHA-512" hashValue="reF72KemJ7a7YKcx5lL1JHCnO/yZjV58llZwcqiT9RqmCR1MvLG8hP5r61gRhRBo3eexdYSgncyOc4Lmk8Ogeg==" saltValue="7zusEu6udN3GI9for1EBOw==" spinCount="100000" sheet="1" objects="1" scenarios="1"/>
  <protectedRanges>
    <protectedRange sqref="S6:U41 S114:U123 S135:U137 S53:U102" name="Oblast1"/>
  </protectedRanges>
  <mergeCells count="637">
    <mergeCell ref="B101:C101"/>
    <mergeCell ref="D101:L101"/>
    <mergeCell ref="M101:R101"/>
    <mergeCell ref="S101:U101"/>
    <mergeCell ref="V101:W101"/>
    <mergeCell ref="Y101:Z101"/>
    <mergeCell ref="B3:Z3"/>
    <mergeCell ref="B5:C5"/>
    <mergeCell ref="D5:L5"/>
    <mergeCell ref="M5:R5"/>
    <mergeCell ref="S5:U5"/>
    <mergeCell ref="V5:W5"/>
    <mergeCell ref="Y5:Z5"/>
    <mergeCell ref="Y6:Z6"/>
    <mergeCell ref="B7:C7"/>
    <mergeCell ref="D7:L7"/>
    <mergeCell ref="M7:R7"/>
    <mergeCell ref="S7:U7"/>
    <mergeCell ref="V7:W7"/>
    <mergeCell ref="Y7:Z7"/>
    <mergeCell ref="B6:C6"/>
    <mergeCell ref="D6:L6"/>
    <mergeCell ref="M6:R6"/>
    <mergeCell ref="S6:U6"/>
    <mergeCell ref="V6:W6"/>
    <mergeCell ref="Y8:Z8"/>
    <mergeCell ref="B9:C9"/>
    <mergeCell ref="D9:L9"/>
    <mergeCell ref="M9:R9"/>
    <mergeCell ref="S9:U9"/>
    <mergeCell ref="V9:W9"/>
    <mergeCell ref="Y9:Z9"/>
    <mergeCell ref="B8:C8"/>
    <mergeCell ref="D8:L8"/>
    <mergeCell ref="M8:R8"/>
    <mergeCell ref="S8:U8"/>
    <mergeCell ref="V8:W8"/>
    <mergeCell ref="Y10:Z10"/>
    <mergeCell ref="B11:C11"/>
    <mergeCell ref="D11:L11"/>
    <mergeCell ref="M11:R11"/>
    <mergeCell ref="S11:U11"/>
    <mergeCell ref="V11:W11"/>
    <mergeCell ref="Y11:Z11"/>
    <mergeCell ref="B10:C10"/>
    <mergeCell ref="D10:L10"/>
    <mergeCell ref="M10:R10"/>
    <mergeCell ref="S10:U10"/>
    <mergeCell ref="V10:W10"/>
    <mergeCell ref="Y12:Z12"/>
    <mergeCell ref="B13:C13"/>
    <mergeCell ref="D13:L13"/>
    <mergeCell ref="M13:R13"/>
    <mergeCell ref="S13:U13"/>
    <mergeCell ref="V13:W13"/>
    <mergeCell ref="Y13:Z13"/>
    <mergeCell ref="B12:C12"/>
    <mergeCell ref="D12:L12"/>
    <mergeCell ref="M12:R12"/>
    <mergeCell ref="S12:U12"/>
    <mergeCell ref="V12:W12"/>
    <mergeCell ref="Y14:Z14"/>
    <mergeCell ref="B15:C15"/>
    <mergeCell ref="D15:L15"/>
    <mergeCell ref="M15:R15"/>
    <mergeCell ref="S15:U15"/>
    <mergeCell ref="V15:W15"/>
    <mergeCell ref="Y15:Z15"/>
    <mergeCell ref="B14:C14"/>
    <mergeCell ref="D14:L14"/>
    <mergeCell ref="M14:R14"/>
    <mergeCell ref="S14:U14"/>
    <mergeCell ref="V14:W14"/>
    <mergeCell ref="Y16:Z16"/>
    <mergeCell ref="B17:C17"/>
    <mergeCell ref="D17:L17"/>
    <mergeCell ref="M17:R17"/>
    <mergeCell ref="S17:U17"/>
    <mergeCell ref="V17:W17"/>
    <mergeCell ref="Y17:Z17"/>
    <mergeCell ref="B16:C16"/>
    <mergeCell ref="D16:L16"/>
    <mergeCell ref="M16:R16"/>
    <mergeCell ref="S16:U16"/>
    <mergeCell ref="V16:W16"/>
    <mergeCell ref="Y18:Z18"/>
    <mergeCell ref="B19:C19"/>
    <mergeCell ref="D19:L19"/>
    <mergeCell ref="M19:R19"/>
    <mergeCell ref="S19:U19"/>
    <mergeCell ref="V19:W19"/>
    <mergeCell ref="Y19:Z19"/>
    <mergeCell ref="B18:C18"/>
    <mergeCell ref="D18:L18"/>
    <mergeCell ref="M18:R18"/>
    <mergeCell ref="S18:U18"/>
    <mergeCell ref="V18:W18"/>
    <mergeCell ref="Y20:Z20"/>
    <mergeCell ref="B21:C21"/>
    <mergeCell ref="D21:L21"/>
    <mergeCell ref="M21:R21"/>
    <mergeCell ref="S21:U21"/>
    <mergeCell ref="V21:W21"/>
    <mergeCell ref="Y21:Z21"/>
    <mergeCell ref="B20:C20"/>
    <mergeCell ref="D20:L20"/>
    <mergeCell ref="M20:R20"/>
    <mergeCell ref="S20:U20"/>
    <mergeCell ref="V20:W20"/>
    <mergeCell ref="Y22:Z22"/>
    <mergeCell ref="B23:C23"/>
    <mergeCell ref="D23:L23"/>
    <mergeCell ref="M23:R23"/>
    <mergeCell ref="S23:U23"/>
    <mergeCell ref="V23:W23"/>
    <mergeCell ref="Y23:Z23"/>
    <mergeCell ref="B22:C22"/>
    <mergeCell ref="D22:L22"/>
    <mergeCell ref="M22:R22"/>
    <mergeCell ref="S22:U22"/>
    <mergeCell ref="V22:W22"/>
    <mergeCell ref="Y24:Z24"/>
    <mergeCell ref="B25:C25"/>
    <mergeCell ref="D25:L25"/>
    <mergeCell ref="M25:R25"/>
    <mergeCell ref="S25:U25"/>
    <mergeCell ref="V25:W25"/>
    <mergeCell ref="Y25:Z25"/>
    <mergeCell ref="B24:C24"/>
    <mergeCell ref="D24:L24"/>
    <mergeCell ref="M24:R24"/>
    <mergeCell ref="S24:U24"/>
    <mergeCell ref="V24:W24"/>
    <mergeCell ref="Y26:Z26"/>
    <mergeCell ref="B27:C27"/>
    <mergeCell ref="D27:L27"/>
    <mergeCell ref="M27:R27"/>
    <mergeCell ref="S27:U27"/>
    <mergeCell ref="V27:W27"/>
    <mergeCell ref="Y27:Z27"/>
    <mergeCell ref="B26:C26"/>
    <mergeCell ref="D26:L26"/>
    <mergeCell ref="M26:R26"/>
    <mergeCell ref="S26:U26"/>
    <mergeCell ref="V26:W26"/>
    <mergeCell ref="Y28:Z28"/>
    <mergeCell ref="B29:C29"/>
    <mergeCell ref="D29:L29"/>
    <mergeCell ref="M29:R29"/>
    <mergeCell ref="S29:U29"/>
    <mergeCell ref="V29:W29"/>
    <mergeCell ref="Y29:Z29"/>
    <mergeCell ref="B28:C28"/>
    <mergeCell ref="D28:L28"/>
    <mergeCell ref="M28:R28"/>
    <mergeCell ref="S28:U28"/>
    <mergeCell ref="V28:W28"/>
    <mergeCell ref="Y30:Z30"/>
    <mergeCell ref="B31:C31"/>
    <mergeCell ref="D31:L31"/>
    <mergeCell ref="M31:R31"/>
    <mergeCell ref="S31:U31"/>
    <mergeCell ref="V31:W31"/>
    <mergeCell ref="Y31:Z31"/>
    <mergeCell ref="B30:C30"/>
    <mergeCell ref="D30:L30"/>
    <mergeCell ref="M30:R30"/>
    <mergeCell ref="S30:U30"/>
    <mergeCell ref="V30:W30"/>
    <mergeCell ref="Y32:Z32"/>
    <mergeCell ref="B33:C33"/>
    <mergeCell ref="D33:L33"/>
    <mergeCell ref="M33:R33"/>
    <mergeCell ref="S33:U33"/>
    <mergeCell ref="V33:W33"/>
    <mergeCell ref="Y33:Z33"/>
    <mergeCell ref="B32:C32"/>
    <mergeCell ref="D32:L32"/>
    <mergeCell ref="M32:R32"/>
    <mergeCell ref="S32:U32"/>
    <mergeCell ref="V32:W32"/>
    <mergeCell ref="Y34:Z34"/>
    <mergeCell ref="B35:C35"/>
    <mergeCell ref="D35:L35"/>
    <mergeCell ref="M35:R35"/>
    <mergeCell ref="S35:U35"/>
    <mergeCell ref="V35:W35"/>
    <mergeCell ref="Y35:Z35"/>
    <mergeCell ref="B34:C34"/>
    <mergeCell ref="D34:L34"/>
    <mergeCell ref="M34:R34"/>
    <mergeCell ref="S34:U34"/>
    <mergeCell ref="V34:W34"/>
    <mergeCell ref="Y36:Z36"/>
    <mergeCell ref="B37:C37"/>
    <mergeCell ref="D37:L37"/>
    <mergeCell ref="M37:R37"/>
    <mergeCell ref="S37:U37"/>
    <mergeCell ref="V37:W37"/>
    <mergeCell ref="Y37:Z37"/>
    <mergeCell ref="B36:C36"/>
    <mergeCell ref="D36:L36"/>
    <mergeCell ref="M36:R36"/>
    <mergeCell ref="S36:U36"/>
    <mergeCell ref="V36:W36"/>
    <mergeCell ref="Y38:Z38"/>
    <mergeCell ref="B39:C39"/>
    <mergeCell ref="D39:L39"/>
    <mergeCell ref="M39:R39"/>
    <mergeCell ref="S39:U39"/>
    <mergeCell ref="V39:W39"/>
    <mergeCell ref="Y39:Z39"/>
    <mergeCell ref="B38:C38"/>
    <mergeCell ref="D38:L38"/>
    <mergeCell ref="M38:R38"/>
    <mergeCell ref="S38:U38"/>
    <mergeCell ref="V38:W38"/>
    <mergeCell ref="Y40:Z40"/>
    <mergeCell ref="B41:C41"/>
    <mergeCell ref="D41:L41"/>
    <mergeCell ref="M41:R41"/>
    <mergeCell ref="S41:U41"/>
    <mergeCell ref="V41:W41"/>
    <mergeCell ref="Y41:Z41"/>
    <mergeCell ref="B40:C40"/>
    <mergeCell ref="D40:L40"/>
    <mergeCell ref="M40:R40"/>
    <mergeCell ref="S40:U40"/>
    <mergeCell ref="V40:W40"/>
    <mergeCell ref="B50:Z50"/>
    <mergeCell ref="B52:C52"/>
    <mergeCell ref="D52:L52"/>
    <mergeCell ref="M52:R52"/>
    <mergeCell ref="S52:U52"/>
    <mergeCell ref="V52:W52"/>
    <mergeCell ref="Y52:Z52"/>
    <mergeCell ref="B42:Z42"/>
    <mergeCell ref="B44:Z44"/>
    <mergeCell ref="C46:D46"/>
    <mergeCell ref="F46:I46"/>
    <mergeCell ref="J46:P46"/>
    <mergeCell ref="Y53:Z53"/>
    <mergeCell ref="B54:C54"/>
    <mergeCell ref="D54:L54"/>
    <mergeCell ref="M54:R54"/>
    <mergeCell ref="S54:U54"/>
    <mergeCell ref="V54:W54"/>
    <mergeCell ref="Y54:Z54"/>
    <mergeCell ref="B53:C53"/>
    <mergeCell ref="D53:L53"/>
    <mergeCell ref="M53:R53"/>
    <mergeCell ref="S53:U53"/>
    <mergeCell ref="V53:W53"/>
    <mergeCell ref="Y55:Z55"/>
    <mergeCell ref="B56:C56"/>
    <mergeCell ref="D56:L56"/>
    <mergeCell ref="M56:R56"/>
    <mergeCell ref="S56:U56"/>
    <mergeCell ref="V56:W56"/>
    <mergeCell ref="Y56:Z56"/>
    <mergeCell ref="B55:C55"/>
    <mergeCell ref="D55:L55"/>
    <mergeCell ref="M55:R55"/>
    <mergeCell ref="S55:U55"/>
    <mergeCell ref="V55:W55"/>
    <mergeCell ref="Y57:Z57"/>
    <mergeCell ref="B58:C58"/>
    <mergeCell ref="D58:L58"/>
    <mergeCell ref="M58:R58"/>
    <mergeCell ref="S58:U58"/>
    <mergeCell ref="V58:W58"/>
    <mergeCell ref="Y58:Z58"/>
    <mergeCell ref="B57:C57"/>
    <mergeCell ref="D57:L57"/>
    <mergeCell ref="M57:R57"/>
    <mergeCell ref="S57:U57"/>
    <mergeCell ref="V57:W57"/>
    <mergeCell ref="Y59:Z59"/>
    <mergeCell ref="B60:C60"/>
    <mergeCell ref="D60:L60"/>
    <mergeCell ref="M60:R60"/>
    <mergeCell ref="S60:U60"/>
    <mergeCell ref="V60:W60"/>
    <mergeCell ref="Y60:Z60"/>
    <mergeCell ref="B59:C59"/>
    <mergeCell ref="D59:L59"/>
    <mergeCell ref="M59:R59"/>
    <mergeCell ref="S59:U59"/>
    <mergeCell ref="V59:W59"/>
    <mergeCell ref="Y61:Z61"/>
    <mergeCell ref="B62:C62"/>
    <mergeCell ref="D62:L62"/>
    <mergeCell ref="M62:R62"/>
    <mergeCell ref="S62:U62"/>
    <mergeCell ref="V62:W62"/>
    <mergeCell ref="Y62:Z62"/>
    <mergeCell ref="B61:C61"/>
    <mergeCell ref="D61:L61"/>
    <mergeCell ref="M61:R61"/>
    <mergeCell ref="S61:U61"/>
    <mergeCell ref="V61:W61"/>
    <mergeCell ref="Y63:Z63"/>
    <mergeCell ref="B64:C64"/>
    <mergeCell ref="D64:L64"/>
    <mergeCell ref="M64:R64"/>
    <mergeCell ref="S64:U64"/>
    <mergeCell ref="V64:W64"/>
    <mergeCell ref="Y64:Z64"/>
    <mergeCell ref="B63:C63"/>
    <mergeCell ref="D63:L63"/>
    <mergeCell ref="M63:R63"/>
    <mergeCell ref="S63:U63"/>
    <mergeCell ref="V63:W63"/>
    <mergeCell ref="Y65:Z65"/>
    <mergeCell ref="B66:C66"/>
    <mergeCell ref="D66:L66"/>
    <mergeCell ref="M66:R66"/>
    <mergeCell ref="S66:U66"/>
    <mergeCell ref="V66:W66"/>
    <mergeCell ref="Y66:Z66"/>
    <mergeCell ref="B65:C65"/>
    <mergeCell ref="D65:L65"/>
    <mergeCell ref="M65:R65"/>
    <mergeCell ref="S65:U65"/>
    <mergeCell ref="V65:W65"/>
    <mergeCell ref="Y67:Z67"/>
    <mergeCell ref="B68:C68"/>
    <mergeCell ref="D68:L68"/>
    <mergeCell ref="M68:R68"/>
    <mergeCell ref="S68:U68"/>
    <mergeCell ref="V68:W68"/>
    <mergeCell ref="Y68:Z68"/>
    <mergeCell ref="B67:C67"/>
    <mergeCell ref="D67:L67"/>
    <mergeCell ref="M67:R67"/>
    <mergeCell ref="S67:U67"/>
    <mergeCell ref="V67:W67"/>
    <mergeCell ref="Y69:Z69"/>
    <mergeCell ref="B70:C70"/>
    <mergeCell ref="D70:L70"/>
    <mergeCell ref="M70:R70"/>
    <mergeCell ref="S70:U70"/>
    <mergeCell ref="V70:W70"/>
    <mergeCell ref="Y70:Z70"/>
    <mergeCell ref="B69:C69"/>
    <mergeCell ref="D69:L69"/>
    <mergeCell ref="M69:R69"/>
    <mergeCell ref="S69:U69"/>
    <mergeCell ref="V69:W69"/>
    <mergeCell ref="Y71:Z71"/>
    <mergeCell ref="B72:C72"/>
    <mergeCell ref="D72:L72"/>
    <mergeCell ref="M72:R72"/>
    <mergeCell ref="S72:U72"/>
    <mergeCell ref="V72:W72"/>
    <mergeCell ref="Y72:Z72"/>
    <mergeCell ref="B71:C71"/>
    <mergeCell ref="D71:L71"/>
    <mergeCell ref="M71:R71"/>
    <mergeCell ref="S71:U71"/>
    <mergeCell ref="V71:W71"/>
    <mergeCell ref="Y73:Z73"/>
    <mergeCell ref="B74:C74"/>
    <mergeCell ref="D74:L74"/>
    <mergeCell ref="M74:R74"/>
    <mergeCell ref="S74:U74"/>
    <mergeCell ref="V74:W74"/>
    <mergeCell ref="Y74:Z74"/>
    <mergeCell ref="B73:C73"/>
    <mergeCell ref="D73:L73"/>
    <mergeCell ref="M73:R73"/>
    <mergeCell ref="S73:U73"/>
    <mergeCell ref="V73:W73"/>
    <mergeCell ref="Y75:Z75"/>
    <mergeCell ref="B76:C76"/>
    <mergeCell ref="D76:L76"/>
    <mergeCell ref="M76:R76"/>
    <mergeCell ref="S76:U76"/>
    <mergeCell ref="V76:W76"/>
    <mergeCell ref="Y76:Z76"/>
    <mergeCell ref="B75:C75"/>
    <mergeCell ref="D75:L75"/>
    <mergeCell ref="M75:R75"/>
    <mergeCell ref="S75:U75"/>
    <mergeCell ref="V75:W75"/>
    <mergeCell ref="Y77:Z77"/>
    <mergeCell ref="B78:C78"/>
    <mergeCell ref="D78:L78"/>
    <mergeCell ref="M78:R78"/>
    <mergeCell ref="S78:U78"/>
    <mergeCell ref="V78:W78"/>
    <mergeCell ref="Y78:Z78"/>
    <mergeCell ref="B77:C77"/>
    <mergeCell ref="D77:L77"/>
    <mergeCell ref="M77:R77"/>
    <mergeCell ref="S77:U77"/>
    <mergeCell ref="V77:W77"/>
    <mergeCell ref="Y79:Z79"/>
    <mergeCell ref="B80:C80"/>
    <mergeCell ref="D80:L80"/>
    <mergeCell ref="M80:R80"/>
    <mergeCell ref="S80:U80"/>
    <mergeCell ref="V80:W80"/>
    <mergeCell ref="Y80:Z80"/>
    <mergeCell ref="B79:C79"/>
    <mergeCell ref="D79:L79"/>
    <mergeCell ref="M79:R79"/>
    <mergeCell ref="S79:U79"/>
    <mergeCell ref="V79:W79"/>
    <mergeCell ref="Y81:Z81"/>
    <mergeCell ref="B82:C82"/>
    <mergeCell ref="D82:L82"/>
    <mergeCell ref="M82:R82"/>
    <mergeCell ref="S82:U82"/>
    <mergeCell ref="V82:W82"/>
    <mergeCell ref="Y82:Z82"/>
    <mergeCell ref="B81:C81"/>
    <mergeCell ref="D81:L81"/>
    <mergeCell ref="M81:R81"/>
    <mergeCell ref="S81:U81"/>
    <mergeCell ref="V81:W81"/>
    <mergeCell ref="Y83:Z83"/>
    <mergeCell ref="B84:C84"/>
    <mergeCell ref="D84:L84"/>
    <mergeCell ref="M84:R84"/>
    <mergeCell ref="S84:U84"/>
    <mergeCell ref="V84:W84"/>
    <mergeCell ref="Y84:Z84"/>
    <mergeCell ref="B83:C83"/>
    <mergeCell ref="D83:L83"/>
    <mergeCell ref="M83:R83"/>
    <mergeCell ref="S83:U83"/>
    <mergeCell ref="V83:W83"/>
    <mergeCell ref="Y85:Z85"/>
    <mergeCell ref="B86:C86"/>
    <mergeCell ref="D86:L86"/>
    <mergeCell ref="M86:R86"/>
    <mergeCell ref="S86:U86"/>
    <mergeCell ref="V86:W86"/>
    <mergeCell ref="Y86:Z86"/>
    <mergeCell ref="B85:C85"/>
    <mergeCell ref="D85:L85"/>
    <mergeCell ref="M85:R85"/>
    <mergeCell ref="S85:U85"/>
    <mergeCell ref="V85:W85"/>
    <mergeCell ref="Y87:Z87"/>
    <mergeCell ref="B88:C88"/>
    <mergeCell ref="D88:L88"/>
    <mergeCell ref="M88:R88"/>
    <mergeCell ref="S88:U88"/>
    <mergeCell ref="V88:W88"/>
    <mergeCell ref="Y88:Z88"/>
    <mergeCell ref="B87:C87"/>
    <mergeCell ref="D87:L87"/>
    <mergeCell ref="M87:R87"/>
    <mergeCell ref="S87:U87"/>
    <mergeCell ref="V87:W87"/>
    <mergeCell ref="Y89:Z89"/>
    <mergeCell ref="B90:C90"/>
    <mergeCell ref="D90:L90"/>
    <mergeCell ref="M90:R90"/>
    <mergeCell ref="S90:U90"/>
    <mergeCell ref="V90:W90"/>
    <mergeCell ref="Y90:Z90"/>
    <mergeCell ref="B89:C89"/>
    <mergeCell ref="D89:L89"/>
    <mergeCell ref="M89:R89"/>
    <mergeCell ref="S89:U89"/>
    <mergeCell ref="V89:W89"/>
    <mergeCell ref="Y91:Z91"/>
    <mergeCell ref="B92:C92"/>
    <mergeCell ref="D92:L92"/>
    <mergeCell ref="M92:R92"/>
    <mergeCell ref="S92:U92"/>
    <mergeCell ref="V92:W92"/>
    <mergeCell ref="Y92:Z92"/>
    <mergeCell ref="B91:C91"/>
    <mergeCell ref="D91:L91"/>
    <mergeCell ref="M91:R91"/>
    <mergeCell ref="S91:U91"/>
    <mergeCell ref="V91:W91"/>
    <mergeCell ref="Y93:Z93"/>
    <mergeCell ref="B94:C94"/>
    <mergeCell ref="D94:L94"/>
    <mergeCell ref="M94:R94"/>
    <mergeCell ref="S94:U94"/>
    <mergeCell ref="V94:W94"/>
    <mergeCell ref="Y94:Z94"/>
    <mergeCell ref="B93:C93"/>
    <mergeCell ref="D93:L93"/>
    <mergeCell ref="M93:R93"/>
    <mergeCell ref="S93:U93"/>
    <mergeCell ref="V93:W93"/>
    <mergeCell ref="Y95:Z95"/>
    <mergeCell ref="B96:C96"/>
    <mergeCell ref="D96:L96"/>
    <mergeCell ref="M96:R96"/>
    <mergeCell ref="S96:U96"/>
    <mergeCell ref="V96:W96"/>
    <mergeCell ref="Y96:Z96"/>
    <mergeCell ref="B95:C95"/>
    <mergeCell ref="D95:L95"/>
    <mergeCell ref="M95:R95"/>
    <mergeCell ref="S95:U95"/>
    <mergeCell ref="V95:W95"/>
    <mergeCell ref="Y97:Z97"/>
    <mergeCell ref="B98:C98"/>
    <mergeCell ref="D98:L98"/>
    <mergeCell ref="M98:R98"/>
    <mergeCell ref="S98:U98"/>
    <mergeCell ref="V98:W98"/>
    <mergeCell ref="Y98:Z98"/>
    <mergeCell ref="B97:C97"/>
    <mergeCell ref="D97:L97"/>
    <mergeCell ref="M97:R97"/>
    <mergeCell ref="S97:U97"/>
    <mergeCell ref="V97:W97"/>
    <mergeCell ref="Y99:Z99"/>
    <mergeCell ref="B100:C100"/>
    <mergeCell ref="D100:L100"/>
    <mergeCell ref="M100:R100"/>
    <mergeCell ref="S100:U100"/>
    <mergeCell ref="V100:W100"/>
    <mergeCell ref="Y100:Z100"/>
    <mergeCell ref="B99:C99"/>
    <mergeCell ref="D99:L99"/>
    <mergeCell ref="M99:R99"/>
    <mergeCell ref="S99:U99"/>
    <mergeCell ref="V99:W99"/>
    <mergeCell ref="B111:Z111"/>
    <mergeCell ref="B113:C113"/>
    <mergeCell ref="D113:L113"/>
    <mergeCell ref="M113:R113"/>
    <mergeCell ref="S113:U113"/>
    <mergeCell ref="V113:W113"/>
    <mergeCell ref="Y113:Z113"/>
    <mergeCell ref="Y102:Z102"/>
    <mergeCell ref="B103:Z103"/>
    <mergeCell ref="B105:Z105"/>
    <mergeCell ref="C107:D107"/>
    <mergeCell ref="F107:I107"/>
    <mergeCell ref="J107:P107"/>
    <mergeCell ref="B102:C102"/>
    <mergeCell ref="D102:L102"/>
    <mergeCell ref="M102:R102"/>
    <mergeCell ref="S102:U102"/>
    <mergeCell ref="V102:W102"/>
    <mergeCell ref="Y114:Z114"/>
    <mergeCell ref="B115:C115"/>
    <mergeCell ref="D115:L115"/>
    <mergeCell ref="M115:R115"/>
    <mergeCell ref="S115:U115"/>
    <mergeCell ref="V115:W115"/>
    <mergeCell ref="Y115:Z115"/>
    <mergeCell ref="B114:C114"/>
    <mergeCell ref="D114:L114"/>
    <mergeCell ref="M114:R114"/>
    <mergeCell ref="S114:U114"/>
    <mergeCell ref="V114:W114"/>
    <mergeCell ref="Y116:Z116"/>
    <mergeCell ref="B117:C117"/>
    <mergeCell ref="D117:L117"/>
    <mergeCell ref="M117:R117"/>
    <mergeCell ref="S117:U117"/>
    <mergeCell ref="V117:W117"/>
    <mergeCell ref="Y117:Z117"/>
    <mergeCell ref="B116:C116"/>
    <mergeCell ref="D116:L116"/>
    <mergeCell ref="M116:R116"/>
    <mergeCell ref="S116:U116"/>
    <mergeCell ref="V116:W116"/>
    <mergeCell ref="Y118:Z118"/>
    <mergeCell ref="B119:C119"/>
    <mergeCell ref="D119:L119"/>
    <mergeCell ref="M119:R119"/>
    <mergeCell ref="S119:U119"/>
    <mergeCell ref="V119:W119"/>
    <mergeCell ref="Y119:Z119"/>
    <mergeCell ref="B118:C118"/>
    <mergeCell ref="D118:L118"/>
    <mergeCell ref="M118:R118"/>
    <mergeCell ref="S118:U118"/>
    <mergeCell ref="V118:W118"/>
    <mergeCell ref="Y120:Z120"/>
    <mergeCell ref="B121:C121"/>
    <mergeCell ref="D121:L121"/>
    <mergeCell ref="M121:R121"/>
    <mergeCell ref="S121:U121"/>
    <mergeCell ref="V121:W121"/>
    <mergeCell ref="Y121:Z121"/>
    <mergeCell ref="B120:C120"/>
    <mergeCell ref="D120:L120"/>
    <mergeCell ref="M120:R120"/>
    <mergeCell ref="S120:U120"/>
    <mergeCell ref="V120:W120"/>
    <mergeCell ref="Y122:Z122"/>
    <mergeCell ref="B123:C123"/>
    <mergeCell ref="D123:L123"/>
    <mergeCell ref="M123:R123"/>
    <mergeCell ref="S123:U123"/>
    <mergeCell ref="V123:W123"/>
    <mergeCell ref="Y123:Z123"/>
    <mergeCell ref="B122:C122"/>
    <mergeCell ref="D122:L122"/>
    <mergeCell ref="M122:R122"/>
    <mergeCell ref="S122:U122"/>
    <mergeCell ref="V122:W122"/>
    <mergeCell ref="B132:Z132"/>
    <mergeCell ref="B134:C134"/>
    <mergeCell ref="D134:L134"/>
    <mergeCell ref="M134:R134"/>
    <mergeCell ref="S134:U134"/>
    <mergeCell ref="V134:W134"/>
    <mergeCell ref="Y134:Z134"/>
    <mergeCell ref="B124:Z124"/>
    <mergeCell ref="B126:Z126"/>
    <mergeCell ref="C128:D128"/>
    <mergeCell ref="F128:J128"/>
    <mergeCell ref="L128:Q128"/>
    <mergeCell ref="Y137:Z137"/>
    <mergeCell ref="B137:C137"/>
    <mergeCell ref="D137:L137"/>
    <mergeCell ref="M137:R137"/>
    <mergeCell ref="S137:U137"/>
    <mergeCell ref="V137:W137"/>
    <mergeCell ref="Y135:Z135"/>
    <mergeCell ref="B136:C136"/>
    <mergeCell ref="D136:L136"/>
    <mergeCell ref="M136:R136"/>
    <mergeCell ref="S136:U136"/>
    <mergeCell ref="V136:W136"/>
    <mergeCell ref="Y136:Z136"/>
    <mergeCell ref="B135:C135"/>
    <mergeCell ref="D135:L135"/>
    <mergeCell ref="M135:R135"/>
    <mergeCell ref="S135:U135"/>
    <mergeCell ref="V135:W135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Položky všech ceníků</vt:lpstr>
      <vt:lpstr>'Položky všech ceníků'!Názvy_tisku</vt:lpstr>
      <vt:lpstr>Rekapitulace!Názvy_tisku</vt:lpstr>
      <vt:lpstr>'Položky všech ceníků'!Oblast_tisku</vt:lpstr>
      <vt:lpstr>Rekapitulace!Oblast_tisku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Roman</cp:lastModifiedBy>
  <dcterms:created xsi:type="dcterms:W3CDTF">2020-07-27T13:36:05Z</dcterms:created>
  <dcterms:modified xsi:type="dcterms:W3CDTF">2020-07-27T14:12:01Z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